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 audit ohio\.SOURCE DATA stored locally\jim data\2023.05.20\"/>
    </mc:Choice>
  </mc:AlternateContent>
  <xr:revisionPtr revIDLastSave="0" documentId="13_ncr:1_{F093949D-5261-493E-8855-A542DC224D47}" xr6:coauthVersionLast="47" xr6:coauthVersionMax="47" xr10:uidLastSave="{00000000-0000-0000-0000-000000000000}"/>
  <bookViews>
    <workbookView xWindow="28680" yWindow="-1680" windowWidth="29040" windowHeight="17640" xr2:uid="{70354A36-F10E-43AC-8C46-F352EA90F5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0" i="1" l="1"/>
  <c r="B124" i="1" s="1"/>
  <c r="L10" i="1"/>
  <c r="J79" i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L85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I100" i="1"/>
  <c r="I101" i="1" s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11" i="1"/>
  <c r="W100" i="1"/>
  <c r="B132" i="1" s="1"/>
  <c r="V100" i="1"/>
  <c r="B131" i="1" s="1"/>
  <c r="U100" i="1"/>
  <c r="B130" i="1" s="1"/>
  <c r="T100" i="1"/>
  <c r="B129" i="1" s="1"/>
  <c r="S100" i="1"/>
  <c r="B128" i="1" s="1"/>
  <c r="Q100" i="1"/>
  <c r="B126" i="1" s="1"/>
  <c r="P100" i="1"/>
  <c r="M100" i="1"/>
  <c r="M101" i="1" s="1"/>
  <c r="K100" i="1"/>
  <c r="K101" i="1" s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R27" i="1"/>
  <c r="G27" i="1" s="1"/>
  <c r="H27" i="1" s="1"/>
  <c r="F27" i="1"/>
  <c r="F26" i="1"/>
  <c r="F25" i="1"/>
  <c r="F24" i="1"/>
  <c r="F23" i="1"/>
  <c r="F22" i="1"/>
  <c r="F21" i="1"/>
  <c r="F20" i="1"/>
  <c r="F19" i="1"/>
  <c r="N18" i="1"/>
  <c r="G18" i="1" s="1"/>
  <c r="H18" i="1" s="1"/>
  <c r="F18" i="1"/>
  <c r="F17" i="1"/>
  <c r="F16" i="1"/>
  <c r="F15" i="1"/>
  <c r="F14" i="1"/>
  <c r="F13" i="1"/>
  <c r="F12" i="1"/>
  <c r="F11" i="1"/>
  <c r="F10" i="1"/>
  <c r="B114" i="1" l="1"/>
  <c r="B109" i="1"/>
  <c r="B122" i="1"/>
  <c r="R100" i="1"/>
  <c r="B127" i="1" s="1"/>
  <c r="F98" i="1"/>
  <c r="N100" i="1" l="1"/>
  <c r="B121" i="1" s="1"/>
  <c r="G100" i="1" l="1"/>
  <c r="B123" i="1"/>
  <c r="G101" i="1" l="1"/>
  <c r="B1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Gail Niederlehner</author>
  </authors>
  <commentList>
    <comment ref="K3" authorId="0" shapeId="0" xr:uid="{A92682FF-9BE0-4183-B732-5F8A975C94E5}">
      <text>
        <r>
          <rPr>
            <b/>
            <sz val="9"/>
            <color indexed="81"/>
            <rFont val="Tahoma"/>
            <family val="2"/>
          </rPr>
          <t>Gail Niederlehner:</t>
        </r>
        <r>
          <rPr>
            <sz val="9"/>
            <color indexed="81"/>
            <rFont val="Tahoma"/>
            <family val="2"/>
          </rPr>
          <t xml:space="preserve">
red highlight = 2% of registered voters in county or higher 
dark red highlight = significantly higher % of registered voters in county </t>
        </r>
      </text>
    </comment>
  </commentList>
</comments>
</file>

<file path=xl/sharedStrings.xml><?xml version="1.0" encoding="utf-8"?>
<sst xmlns="http://schemas.openxmlformats.org/spreadsheetml/2006/main" count="314" uniqueCount="212">
  <si>
    <t>Date: 5/20/2023</t>
  </si>
  <si>
    <t>11/8/2022</t>
  </si>
  <si>
    <t>5/20/2023</t>
  </si>
  <si>
    <t xml:space="preserve">TOTAL </t>
  </si>
  <si>
    <t>Registered</t>
  </si>
  <si>
    <t>Invalid</t>
  </si>
  <si>
    <t>Name</t>
  </si>
  <si>
    <t>Matches OH</t>
  </si>
  <si>
    <t>Address</t>
  </si>
  <si>
    <t xml:space="preserve">VOTER </t>
  </si>
  <si>
    <t>TOTAL</t>
  </si>
  <si>
    <t>REGISTER</t>
  </si>
  <si>
    <t>No</t>
  </si>
  <si>
    <t>Confirmatn</t>
  </si>
  <si>
    <t>Registration</t>
  </si>
  <si>
    <t>Does</t>
  </si>
  <si>
    <t>Potential</t>
  </si>
  <si>
    <t>Change in</t>
  </si>
  <si>
    <t xml:space="preserve">Address </t>
  </si>
  <si>
    <t>DOH Vital</t>
  </si>
  <si>
    <t>Questionably</t>
  </si>
  <si>
    <t xml:space="preserve">Birth  </t>
  </si>
  <si>
    <t xml:space="preserve">Before  </t>
  </si>
  <si>
    <t>at UPS</t>
  </si>
  <si>
    <t>Backdated</t>
  </si>
  <si>
    <t>Does Not</t>
  </si>
  <si>
    <t>REGISTRATION</t>
  </si>
  <si>
    <t xml:space="preserve">VOTING  </t>
  </si>
  <si>
    <t>Vote in 6+</t>
  </si>
  <si>
    <t>Status</t>
  </si>
  <si>
    <t>Date</t>
  </si>
  <si>
    <t>Not Meet</t>
  </si>
  <si>
    <t>Duplicates</t>
  </si>
  <si>
    <t>Date of</t>
  </si>
  <si>
    <t>Swapping</t>
  </si>
  <si>
    <t>Statistics</t>
  </si>
  <si>
    <t>Old</t>
  </si>
  <si>
    <t xml:space="preserve">Store or </t>
  </si>
  <si>
    <t xml:space="preserve"> Meet</t>
  </si>
  <si>
    <t xml:space="preserve">SCREENING </t>
  </si>
  <si>
    <t>AGE</t>
  </si>
  <si>
    <t>VOTERS</t>
  </si>
  <si>
    <t>CHANGE</t>
  </si>
  <si>
    <t>Years</t>
  </si>
  <si>
    <t>includes</t>
  </si>
  <si>
    <t>SOS OEM</t>
  </si>
  <si>
    <t>Birth</t>
  </si>
  <si>
    <t>DeathRecord</t>
  </si>
  <si>
    <t xml:space="preserve"> Ages</t>
  </si>
  <si>
    <t xml:space="preserve">Date </t>
  </si>
  <si>
    <t>Commercial</t>
  </si>
  <si>
    <t>BY COUNTY</t>
  </si>
  <si>
    <t>11/8/2022 -</t>
  </si>
  <si>
    <t>1/1/1900,</t>
  </si>
  <si>
    <t>Standards</t>
  </si>
  <si>
    <t>2020-2021</t>
  </si>
  <si>
    <t>105 - 123</t>
  </si>
  <si>
    <t xml:space="preserve"> </t>
  </si>
  <si>
    <t>Mailbox</t>
  </si>
  <si>
    <t>B4 Age 17</t>
  </si>
  <si>
    <t>2021-Mar23</t>
  </si>
  <si>
    <t xml:space="preserve">light orange highlight  = higher % than most counties </t>
  </si>
  <si>
    <t>orange highlight = significantly higher % than most counties</t>
  </si>
  <si>
    <t>white background=&lt;100,000 county registered voters</t>
  </si>
  <si>
    <t xml:space="preserve">light grey background=100,000-200,000  registered voters </t>
  </si>
  <si>
    <t>medium grey background=200,001-500,000 registered voters</t>
  </si>
  <si>
    <t>dark grey background = 500,001+ county registered voters</t>
  </si>
  <si>
    <t>Adams</t>
  </si>
  <si>
    <t>tbd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</si>
  <si>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</si>
  <si>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</si>
  <si>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</si>
  <si>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</si>
  <si>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</si>
  <si>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</si>
  <si>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</si>
  <si>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</si>
  <si>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</si>
  <si>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</si>
  <si>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</si>
  <si>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</si>
  <si>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</si>
  <si>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</si>
  <si>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</si>
  <si>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</si>
  <si>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</si>
  <si>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</si>
  <si>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</si>
  <si>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</si>
  <si>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</si>
  <si>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</si>
  <si>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</si>
  <si>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</si>
  <si>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</si>
  <si>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</si>
  <si>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</si>
  <si>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</si>
  <si>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</si>
  <si>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</si>
  <si>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</si>
  <si>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</si>
  <si>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</si>
  <si>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</si>
  <si>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</si>
  <si>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</si>
  <si>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</si>
  <si>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</si>
  <si>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</si>
  <si>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</si>
  <si>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</si>
  <si>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</si>
  <si>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</si>
  <si>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</si>
  <si>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</si>
  <si>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</si>
  <si>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</si>
  <si>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</si>
  <si>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</si>
  <si>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</si>
  <si>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</si>
  <si>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</si>
  <si>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</si>
  <si>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</si>
  <si>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</si>
  <si>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</si>
  <si>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</si>
  <si>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</si>
  <si>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</si>
  <si>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</si>
  <si>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</si>
  <si>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</si>
  <si>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</si>
  <si>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</si>
  <si>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</si>
  <si>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</si>
  <si>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</si>
  <si>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</si>
  <si>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</si>
  <si>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</si>
  <si>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</si>
  <si>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</si>
  <si>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</si>
  <si>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</si>
  <si>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</si>
  <si>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</si>
  <si>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</si>
  <si>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</si>
  <si>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</si>
  <si>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</si>
  <si>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</si>
  <si>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</si>
  <si>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</si>
  <si>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</si>
  <si>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</si>
  <si>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</si>
  <si>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</si>
  <si>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ALL OF OHIO</t>
  </si>
  <si>
    <t>in</t>
  </si>
  <si>
    <t xml:space="preserve">% </t>
  </si>
  <si>
    <t>Con-</t>
  </si>
  <si>
    <t>firm</t>
  </si>
  <si>
    <t>Sts</t>
  </si>
  <si>
    <t>Vote</t>
  </si>
  <si>
    <t>Yrs</t>
  </si>
  <si>
    <t>6+</t>
  </si>
  <si>
    <t>POPUL-</t>
  </si>
  <si>
    <t>ATION</t>
  </si>
  <si>
    <t>including</t>
  </si>
  <si>
    <t>1/1/1800</t>
  </si>
  <si>
    <t xml:space="preserve">  Birth  </t>
  </si>
  <si>
    <t xml:space="preserve">% OF TOTAL REGISTRATIONS </t>
  </si>
  <si>
    <t>Voter</t>
  </si>
  <si>
    <t>Records</t>
  </si>
  <si>
    <t>to Evaluate</t>
  </si>
  <si>
    <t>Cancel</t>
  </si>
  <si>
    <t>and Correct/</t>
  </si>
  <si>
    <t>Identified</t>
  </si>
  <si>
    <t>VOTER REGISTRATION RECORDS IDENTIFIED</t>
  </si>
  <si>
    <t>TO EVALUATE AND CORRECT AND/OR CANCEL</t>
  </si>
  <si>
    <t>%</t>
  </si>
  <si>
    <t>of</t>
  </si>
  <si>
    <t>Tot</t>
  </si>
  <si>
    <t>Reg</t>
  </si>
  <si>
    <t>Voters</t>
  </si>
  <si>
    <t>24% of voter records in Athens are in Confirmation Status</t>
  </si>
  <si>
    <t>CONFIRMATION STATUS AS OF 5/20/2023</t>
  </si>
  <si>
    <t xml:space="preserve">Lucas, Lawrence and Hamilton all have 20% or more voter records in Confirmation Status </t>
  </si>
  <si>
    <t>6.5% of all Cuyahoga voter records (56,631)  have a Registration Date of 1/1/1900. The next closest % of counties with an invalid Registration Date is Monroe at 0.5% and Wood at 0.2%</t>
  </si>
  <si>
    <t xml:space="preserve">Only 11 counties have less than 5% voter records in which a vote hasn't been cast in 6 or more years. </t>
  </si>
  <si>
    <t xml:space="preserve">29 counties have 7% or more voter records in which a vote hasn't been cast in 6 or more years.  </t>
  </si>
  <si>
    <t>Lucas counties has the highest percentage of voter records in which a vote hasn't been cast in 6 or more years at 11%.</t>
  </si>
  <si>
    <t>NO VOTE IN 6 YEARS + AS OF 5/20/2023 (6.3% of all voter records)</t>
  </si>
  <si>
    <t xml:space="preserve">Less than 1/3 of all counties have less than 20% of their voter rolls in need of evaluation for correction or cancellation, and this doesn't take into consideration NCOA data from 2020-2022 that haven't yet been identified. </t>
  </si>
  <si>
    <t>VOTER RECORDS IDENTIFIED TO BE EVALUATED, AND CORRECTED AND/OR CANCELED AS OF 5/20/2023, almost 24% of all voter registration records</t>
  </si>
  <si>
    <t xml:space="preserve">Cuyahoga and Hamilton have potentially the dirtiest rolls (not taking into consideration NCOA) at 30% and 29% in need of evaluation. </t>
  </si>
  <si>
    <t>Athens, Lawrence and Wayne follow with 9%</t>
  </si>
  <si>
    <t>At 2%, Mercer county has the lowest percent of voter records in which a vote hasn't been cast in 6 years or more.</t>
  </si>
  <si>
    <t>SUMMARY:</t>
  </si>
  <si>
    <t>Potential duplicates</t>
  </si>
  <si>
    <t>Change in date of birth</t>
  </si>
  <si>
    <t>Address swapping</t>
  </si>
  <si>
    <t xml:space="preserve">Voter records have Names that don't meet OEM standards. The highest offenders include Logan, Geauga, Franklin. The lowest offenders include Meigs, Morgan, Richland. </t>
  </si>
  <si>
    <t>Match on Vital Statistics Death Records; 444 in Franklin (39%), 213 in Lucas (19%).  These 2 counties account for 58% of the total matches to Death Records</t>
  </si>
  <si>
    <t>Unquestionably old - Ages 105 - 123; the 5 counties of Cuyahoga, Franklin, Hamilton, Lorain, Richmond make up 45% of the total</t>
  </si>
  <si>
    <t xml:space="preserve">Invalid birth date; Hamilton has 170 voter records (39% of total) with birth date of 1/1/1800 </t>
  </si>
  <si>
    <t>Registered before birth date; Cuyahoga has 364 (98% of total); the remaining 87 counties make up 2% of the total</t>
  </si>
  <si>
    <t>Backdated registration; Trumbull and Franklin make up 53% of the total; the remaining 86 counties make up 47% of the total</t>
  </si>
  <si>
    <t xml:space="preserve">Mercer and Putnam have potentially the cleanest rolls (not taking into consideration NCOA) at 12% and 13% voter rolls in need of evaluation; less than 1/2 the percentage of some counties. </t>
  </si>
  <si>
    <t>Registered at UPS Store or Commercial Mailbox which is against Ohio law; the7 counties of Summit, Hamilton, Butler, Cuyahoga, Franklin, Lake, Greene make up 84% of the total; remaining 81 counties make up 16%</t>
  </si>
  <si>
    <t xml:space="preserve">3 counties of Franklin (165,723), Cuyahoga (155,326) and Hamilton (120,664) have  34% of the total voter records in Confirmation Status, even though these 3 counties have only 29% of Ohio's total registered voters. </t>
  </si>
  <si>
    <t>green font = one of the cleanest counts in Ohio</t>
  </si>
  <si>
    <t xml:space="preserve">INVALID DATA FIELDS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</si>
</sst>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"/>
      <family val="2"/>
    </font>
    <font>
      <b/>
      <sz val="10"/>
      <color theme="1"/>
      <name val="Arial Nova Cond"/>
      <family val="2"/>
    </font>
    <font>
      <b/>
      <sz val="10"/>
      <color rgb="FFFF0000"/>
      <name val="Arial Nova Cond"/>
      <family val="2"/>
    </font>
    <font>
      <sz val="10"/>
      <color rgb="FFFF0000"/>
      <name val="Arial Nova Cond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222222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color rgb="FF222222"/>
      <name val="Arial"/>
      <family val="2"/>
    </font>
    <font>
      <sz val="9"/>
      <color rgb="FF00B050"/>
      <name val="Arial"/>
      <family val="2"/>
    </font>
    <font>
      <sz val="11"/>
      <color rgb="FF00B050"/>
      <name val="Arial"/>
      <family val="2"/>
    </font>
    <font>
      <sz val="10"/>
      <color rgb="FF00B050"/>
      <name val="Arial Nova Cond"/>
      <family val="2"/>
    </font>
    <font>
      <b/>
      <sz val="10"/>
      <color rgb="FF00B050"/>
      <name val="Arial Nova Cond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9">
    <xf numFmtId="0" fontId="0" fillId="0" borderId="0" xfId="0"/>
    <xf numFmtId="0" fontId="3" fillId="2" borderId="1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/>
    <xf numFmtId="3" fontId="3" fillId="2" borderId="3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3" fillId="3" borderId="7" xfId="0" applyFont="1" applyFill="1" applyBorder="1"/>
    <xf numFmtId="0" fontId="3" fillId="7" borderId="7" xfId="0" applyFont="1" applyFill="1" applyBorder="1"/>
    <xf numFmtId="0" fontId="3" fillId="8" borderId="7" xfId="0" applyFont="1" applyFill="1" applyBorder="1"/>
    <xf numFmtId="3" fontId="7" fillId="0" borderId="1" xfId="0" applyNumberFormat="1" applyFont="1" applyBorder="1"/>
    <xf numFmtId="0" fontId="11" fillId="0" borderId="0" xfId="0" applyFont="1"/>
    <xf numFmtId="0" fontId="11" fillId="3" borderId="0" xfId="0" applyFont="1" applyFill="1"/>
    <xf numFmtId="3" fontId="12" fillId="0" borderId="1" xfId="0" applyNumberFormat="1" applyFont="1" applyBorder="1"/>
    <xf numFmtId="3" fontId="12" fillId="7" borderId="1" xfId="0" applyNumberFormat="1" applyFont="1" applyFill="1" applyBorder="1"/>
    <xf numFmtId="3" fontId="12" fillId="3" borderId="1" xfId="0" applyNumberFormat="1" applyFont="1" applyFill="1" applyBorder="1"/>
    <xf numFmtId="3" fontId="12" fillId="11" borderId="1" xfId="0" applyNumberFormat="1" applyFont="1" applyFill="1" applyBorder="1"/>
    <xf numFmtId="3" fontId="9" fillId="9" borderId="3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9" fillId="3" borderId="3" xfId="0" applyNumberFormat="1" applyFont="1" applyFill="1" applyBorder="1" applyAlignment="1">
      <alignment vertical="center" wrapText="1"/>
    </xf>
    <xf numFmtId="3" fontId="12" fillId="13" borderId="1" xfId="0" applyNumberFormat="1" applyFont="1" applyFill="1" applyBorder="1"/>
    <xf numFmtId="0" fontId="13" fillId="14" borderId="5" xfId="0" applyFont="1" applyFill="1" applyBorder="1"/>
    <xf numFmtId="0" fontId="14" fillId="14" borderId="6" xfId="0" applyFont="1" applyFill="1" applyBorder="1"/>
    <xf numFmtId="0" fontId="19" fillId="0" borderId="0" xfId="0" applyFont="1"/>
    <xf numFmtId="0" fontId="16" fillId="0" borderId="0" xfId="0" applyFont="1"/>
    <xf numFmtId="3" fontId="16" fillId="0" borderId="0" xfId="0" applyNumberFormat="1" applyFont="1"/>
    <xf numFmtId="3" fontId="6" fillId="4" borderId="2" xfId="0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7" borderId="2" xfId="0" applyNumberFormat="1" applyFont="1" applyFill="1" applyBorder="1" applyAlignment="1">
      <alignment vertical="center"/>
    </xf>
    <xf numFmtId="3" fontId="6" fillId="7" borderId="3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11" borderId="2" xfId="0" applyNumberFormat="1" applyFont="1" applyFill="1" applyBorder="1" applyAlignment="1">
      <alignment vertical="center"/>
    </xf>
    <xf numFmtId="3" fontId="6" fillId="5" borderId="3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3" fontId="6" fillId="10" borderId="2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vertical="center"/>
    </xf>
    <xf numFmtId="3" fontId="13" fillId="14" borderId="8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17" fillId="5" borderId="4" xfId="0" applyNumberFormat="1" applyFont="1" applyFill="1" applyBorder="1" applyAlignment="1">
      <alignment vertical="center"/>
    </xf>
    <xf numFmtId="3" fontId="17" fillId="4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3" fontId="9" fillId="5" borderId="3" xfId="0" applyNumberFormat="1" applyFont="1" applyFill="1" applyBorder="1" applyAlignment="1">
      <alignment vertical="center" wrapText="1"/>
    </xf>
    <xf numFmtId="9" fontId="13" fillId="3" borderId="7" xfId="0" applyNumberFormat="1" applyFont="1" applyFill="1" applyBorder="1"/>
    <xf numFmtId="9" fontId="22" fillId="0" borderId="0" xfId="0" applyNumberFormat="1" applyFont="1"/>
    <xf numFmtId="0" fontId="3" fillId="3" borderId="20" xfId="0" applyFont="1" applyFill="1" applyBorder="1"/>
    <xf numFmtId="0" fontId="3" fillId="6" borderId="5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3" fontId="17" fillId="5" borderId="2" xfId="0" applyNumberFormat="1" applyFont="1" applyFill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vertical="center"/>
    </xf>
    <xf numFmtId="9" fontId="17" fillId="5" borderId="2" xfId="0" applyNumberFormat="1" applyFont="1" applyFill="1" applyBorder="1" applyAlignment="1">
      <alignment vertical="center"/>
    </xf>
    <xf numFmtId="0" fontId="10" fillId="0" borderId="0" xfId="0" applyFont="1"/>
    <xf numFmtId="9" fontId="2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1" xfId="0" applyFont="1" applyFill="1" applyBorder="1"/>
    <xf numFmtId="0" fontId="3" fillId="2" borderId="22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9" fontId="24" fillId="2" borderId="24" xfId="0" applyNumberFormat="1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0" xfId="0" applyFont="1" applyFill="1"/>
    <xf numFmtId="0" fontId="4" fillId="2" borderId="26" xfId="0" applyFont="1" applyFill="1" applyBorder="1" applyAlignment="1">
      <alignment horizontal="center"/>
    </xf>
    <xf numFmtId="0" fontId="4" fillId="2" borderId="0" xfId="0" applyFont="1" applyFill="1"/>
    <xf numFmtId="3" fontId="6" fillId="0" borderId="26" xfId="0" applyNumberFormat="1" applyFont="1" applyBorder="1"/>
    <xf numFmtId="3" fontId="9" fillId="9" borderId="0" xfId="0" applyNumberFormat="1" applyFont="1" applyFill="1" applyAlignment="1">
      <alignment vertical="center" wrapText="1"/>
    </xf>
    <xf numFmtId="9" fontId="24" fillId="4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27" xfId="0" applyNumberFormat="1" applyFont="1" applyBorder="1"/>
    <xf numFmtId="9" fontId="24" fillId="0" borderId="0" xfId="0" applyNumberFormat="1" applyFont="1" applyAlignment="1">
      <alignment horizontal="right" vertical="center"/>
    </xf>
    <xf numFmtId="9" fontId="24" fillId="5" borderId="0" xfId="0" applyNumberFormat="1" applyFont="1" applyFill="1" applyAlignment="1">
      <alignment horizontal="right" vertical="center"/>
    </xf>
    <xf numFmtId="3" fontId="6" fillId="7" borderId="26" xfId="0" applyNumberFormat="1" applyFont="1" applyFill="1" applyBorder="1"/>
    <xf numFmtId="3" fontId="9" fillId="4" borderId="0" xfId="0" applyNumberFormat="1" applyFont="1" applyFill="1" applyAlignment="1">
      <alignment vertical="center" wrapText="1"/>
    </xf>
    <xf numFmtId="3" fontId="6" fillId="7" borderId="0" xfId="0" applyNumberFormat="1" applyFont="1" applyFill="1" applyAlignment="1">
      <alignment vertical="center"/>
    </xf>
    <xf numFmtId="3" fontId="6" fillId="3" borderId="26" xfId="0" applyNumberFormat="1" applyFont="1" applyFill="1" applyBorder="1"/>
    <xf numFmtId="3" fontId="9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/>
    </xf>
    <xf numFmtId="3" fontId="6" fillId="11" borderId="26" xfId="0" applyNumberFormat="1" applyFont="1" applyFill="1" applyBorder="1"/>
    <xf numFmtId="3" fontId="12" fillId="11" borderId="0" xfId="0" applyNumberFormat="1" applyFont="1" applyFill="1"/>
    <xf numFmtId="3" fontId="9" fillId="5" borderId="0" xfId="0" applyNumberFormat="1" applyFont="1" applyFill="1" applyAlignment="1">
      <alignment vertical="center" wrapText="1"/>
    </xf>
    <xf numFmtId="3" fontId="6" fillId="5" borderId="0" xfId="0" applyNumberFormat="1" applyFont="1" applyFill="1" applyAlignment="1">
      <alignment vertical="center"/>
    </xf>
    <xf numFmtId="3" fontId="9" fillId="0" borderId="0" xfId="0" applyNumberFormat="1" applyFont="1" applyAlignment="1">
      <alignment vertical="center" wrapText="1"/>
    </xf>
    <xf numFmtId="3" fontId="6" fillId="4" borderId="0" xfId="0" applyNumberFormat="1" applyFont="1" applyFill="1" applyAlignment="1">
      <alignment vertical="center"/>
    </xf>
    <xf numFmtId="3" fontId="6" fillId="12" borderId="27" xfId="0" applyNumberFormat="1" applyFont="1" applyFill="1" applyBorder="1"/>
    <xf numFmtId="3" fontId="6" fillId="3" borderId="27" xfId="0" applyNumberFormat="1" applyFont="1" applyFill="1" applyBorder="1"/>
    <xf numFmtId="3" fontId="6" fillId="13" borderId="27" xfId="0" applyNumberFormat="1" applyFont="1" applyFill="1" applyBorder="1"/>
    <xf numFmtId="0" fontId="6" fillId="0" borderId="0" xfId="0" applyFont="1" applyAlignment="1">
      <alignment vertical="center"/>
    </xf>
    <xf numFmtId="3" fontId="17" fillId="4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25" fillId="0" borderId="26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5" fillId="0" borderId="28" xfId="0" applyFont="1" applyBorder="1" applyAlignment="1">
      <alignment horizontal="left" vertical="center"/>
    </xf>
    <xf numFmtId="0" fontId="26" fillId="0" borderId="29" xfId="0" applyFont="1" applyBorder="1" applyAlignment="1">
      <alignment vertical="center"/>
    </xf>
    <xf numFmtId="164" fontId="17" fillId="0" borderId="31" xfId="0" applyNumberFormat="1" applyFont="1" applyBorder="1" applyAlignment="1">
      <alignment vertical="center"/>
    </xf>
    <xf numFmtId="164" fontId="17" fillId="0" borderId="32" xfId="0" applyNumberFormat="1" applyFont="1" applyBorder="1" applyAlignment="1">
      <alignment vertical="center"/>
    </xf>
    <xf numFmtId="9" fontId="17" fillId="0" borderId="32" xfId="0" applyNumberFormat="1" applyFont="1" applyBorder="1" applyAlignment="1">
      <alignment vertical="center"/>
    </xf>
    <xf numFmtId="164" fontId="17" fillId="0" borderId="33" xfId="0" applyNumberFormat="1" applyFont="1" applyBorder="1" applyAlignment="1">
      <alignment vertical="center"/>
    </xf>
    <xf numFmtId="10" fontId="17" fillId="0" borderId="32" xfId="0" applyNumberFormat="1" applyFont="1" applyBorder="1" applyAlignment="1">
      <alignment vertical="center"/>
    </xf>
    <xf numFmtId="10" fontId="17" fillId="0" borderId="34" xfId="0" applyNumberFormat="1" applyFont="1" applyBorder="1" applyAlignment="1">
      <alignment vertical="center"/>
    </xf>
    <xf numFmtId="10" fontId="17" fillId="0" borderId="31" xfId="0" applyNumberFormat="1" applyFont="1" applyBorder="1" applyAlignment="1">
      <alignment vertical="center"/>
    </xf>
    <xf numFmtId="9" fontId="23" fillId="5" borderId="7" xfId="0" applyNumberFormat="1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3" fontId="11" fillId="0" borderId="0" xfId="0" applyNumberFormat="1" applyFont="1"/>
    <xf numFmtId="3" fontId="6" fillId="0" borderId="35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9" fontId="24" fillId="3" borderId="0" xfId="0" applyNumberFormat="1" applyFont="1" applyFill="1" applyAlignment="1">
      <alignment horizontal="right" vertical="center"/>
    </xf>
    <xf numFmtId="9" fontId="24" fillId="7" borderId="0" xfId="0" applyNumberFormat="1" applyFont="1" applyFill="1" applyAlignment="1">
      <alignment horizontal="right" vertical="center"/>
    </xf>
    <xf numFmtId="3" fontId="9" fillId="7" borderId="0" xfId="0" applyNumberFormat="1" applyFont="1" applyFill="1" applyAlignment="1">
      <alignment vertical="center" wrapText="1"/>
    </xf>
    <xf numFmtId="9" fontId="24" fillId="8" borderId="0" xfId="0" applyNumberFormat="1" applyFont="1" applyFill="1" applyAlignment="1">
      <alignment horizontal="right" vertical="center"/>
    </xf>
    <xf numFmtId="3" fontId="3" fillId="2" borderId="24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2" borderId="0" xfId="0" applyNumberFormat="1" applyFont="1" applyFill="1"/>
    <xf numFmtId="3" fontId="4" fillId="2" borderId="0" xfId="0" applyNumberFormat="1" applyFont="1" applyFill="1"/>
    <xf numFmtId="3" fontId="3" fillId="6" borderId="7" xfId="0" applyNumberFormat="1" applyFont="1" applyFill="1" applyBorder="1" applyAlignment="1">
      <alignment horizontal="left"/>
    </xf>
    <xf numFmtId="3" fontId="9" fillId="9" borderId="25" xfId="0" applyNumberFormat="1" applyFont="1" applyFill="1" applyBorder="1" applyAlignment="1">
      <alignment vertical="center" wrapText="1"/>
    </xf>
    <xf numFmtId="3" fontId="9" fillId="9" borderId="4" xfId="0" applyNumberFormat="1" applyFont="1" applyFill="1" applyBorder="1" applyAlignment="1">
      <alignment vertical="center" wrapText="1"/>
    </xf>
    <xf numFmtId="3" fontId="9" fillId="7" borderId="4" xfId="0" applyNumberFormat="1" applyFont="1" applyFill="1" applyBorder="1" applyAlignment="1">
      <alignment vertical="center" wrapText="1"/>
    </xf>
    <xf numFmtId="3" fontId="9" fillId="3" borderId="4" xfId="0" applyNumberFormat="1" applyFont="1" applyFill="1" applyBorder="1" applyAlignment="1">
      <alignment vertical="center" wrapText="1"/>
    </xf>
    <xf numFmtId="3" fontId="9" fillId="11" borderId="4" xfId="0" applyNumberFormat="1" applyFont="1" applyFill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3" fontId="13" fillId="14" borderId="7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15" fillId="14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34" xfId="0" applyFont="1" applyBorder="1" applyAlignment="1">
      <alignment vertical="center"/>
    </xf>
    <xf numFmtId="49" fontId="3" fillId="2" borderId="38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12" xfId="0" applyFont="1" applyFill="1" applyBorder="1"/>
    <xf numFmtId="0" fontId="3" fillId="6" borderId="14" xfId="0" applyFont="1" applyFill="1" applyBorder="1" applyAlignment="1">
      <alignment horizontal="left" vertical="center"/>
    </xf>
    <xf numFmtId="3" fontId="8" fillId="0" borderId="12" xfId="0" applyNumberFormat="1" applyFont="1" applyBorder="1" applyAlignment="1">
      <alignment horizontal="right" vertical="center"/>
    </xf>
    <xf numFmtId="3" fontId="8" fillId="7" borderId="12" xfId="0" applyNumberFormat="1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horizontal="right" vertical="center"/>
    </xf>
    <xf numFmtId="3" fontId="8" fillId="11" borderId="12" xfId="0" applyNumberFormat="1" applyFont="1" applyFill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165" fontId="6" fillId="10" borderId="25" xfId="1" applyNumberFormat="1" applyFont="1" applyFill="1" applyBorder="1" applyAlignment="1">
      <alignment vertical="center"/>
    </xf>
    <xf numFmtId="165" fontId="6" fillId="10" borderId="4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vertical="center"/>
    </xf>
    <xf numFmtId="165" fontId="6" fillId="5" borderId="4" xfId="1" applyNumberFormat="1" applyFont="1" applyFill="1" applyBorder="1" applyAlignment="1">
      <alignment vertical="center"/>
    </xf>
    <xf numFmtId="165" fontId="6" fillId="0" borderId="4" xfId="1" applyNumberFormat="1" applyFont="1" applyFill="1" applyBorder="1" applyAlignment="1">
      <alignment vertical="center"/>
    </xf>
    <xf numFmtId="165" fontId="6" fillId="7" borderId="4" xfId="1" applyNumberFormat="1" applyFont="1" applyFill="1" applyBorder="1" applyAlignment="1">
      <alignment vertical="center"/>
    </xf>
    <xf numFmtId="165" fontId="6" fillId="3" borderId="4" xfId="1" applyNumberFormat="1" applyFont="1" applyFill="1" applyBorder="1" applyAlignment="1">
      <alignment vertical="center"/>
    </xf>
    <xf numFmtId="165" fontId="6" fillId="8" borderId="4" xfId="1" applyNumberFormat="1" applyFont="1" applyFill="1" applyBorder="1" applyAlignment="1">
      <alignment vertical="center"/>
    </xf>
    <xf numFmtId="165" fontId="6" fillId="0" borderId="4" xfId="1" applyNumberFormat="1" applyFont="1" applyBorder="1" applyAlignment="1">
      <alignment vertical="center"/>
    </xf>
    <xf numFmtId="9" fontId="22" fillId="2" borderId="11" xfId="0" applyNumberFormat="1" applyFont="1" applyFill="1" applyBorder="1"/>
    <xf numFmtId="9" fontId="24" fillId="2" borderId="2" xfId="0" applyNumberFormat="1" applyFont="1" applyFill="1" applyBorder="1" applyAlignment="1">
      <alignment horizontal="center"/>
    </xf>
    <xf numFmtId="9" fontId="13" fillId="3" borderId="9" xfId="0" applyNumberFormat="1" applyFont="1" applyFill="1" applyBorder="1"/>
    <xf numFmtId="9" fontId="24" fillId="4" borderId="2" xfId="0" applyNumberFormat="1" applyFont="1" applyFill="1" applyBorder="1" applyAlignment="1">
      <alignment horizontal="right" vertical="center"/>
    </xf>
    <xf numFmtId="9" fontId="24" fillId="0" borderId="2" xfId="0" applyNumberFormat="1" applyFont="1" applyBorder="1" applyAlignment="1">
      <alignment horizontal="right" vertical="center"/>
    </xf>
    <xf numFmtId="9" fontId="24" fillId="5" borderId="2" xfId="0" applyNumberFormat="1" applyFont="1" applyFill="1" applyBorder="1" applyAlignment="1">
      <alignment horizontal="right" vertical="center"/>
    </xf>
    <xf numFmtId="9" fontId="24" fillId="3" borderId="2" xfId="0" applyNumberFormat="1" applyFont="1" applyFill="1" applyBorder="1" applyAlignment="1">
      <alignment horizontal="right" vertical="center"/>
    </xf>
    <xf numFmtId="9" fontId="24" fillId="10" borderId="2" xfId="0" applyNumberFormat="1" applyFont="1" applyFill="1" applyBorder="1" applyAlignment="1">
      <alignment horizontal="right" vertical="center"/>
    </xf>
    <xf numFmtId="9" fontId="24" fillId="7" borderId="2" xfId="0" applyNumberFormat="1" applyFont="1" applyFill="1" applyBorder="1" applyAlignment="1">
      <alignment horizontal="right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vertical="center"/>
    </xf>
    <xf numFmtId="9" fontId="17" fillId="5" borderId="3" xfId="0" applyNumberFormat="1" applyFont="1" applyFill="1" applyBorder="1" applyAlignment="1">
      <alignment vertical="center"/>
    </xf>
    <xf numFmtId="9" fontId="17" fillId="0" borderId="31" xfId="0" applyNumberFormat="1" applyFont="1" applyBorder="1" applyAlignment="1">
      <alignment vertical="center"/>
    </xf>
    <xf numFmtId="3" fontId="6" fillId="11" borderId="0" xfId="0" applyNumberFormat="1" applyFont="1" applyFill="1" applyAlignment="1">
      <alignment vertical="center"/>
    </xf>
    <xf numFmtId="14" fontId="2" fillId="2" borderId="2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4" fillId="2" borderId="0" xfId="0" applyFont="1" applyFill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/>
    <xf numFmtId="0" fontId="3" fillId="7" borderId="8" xfId="0" applyFont="1" applyFill="1" applyBorder="1" applyAlignment="1">
      <alignment horizontal="center"/>
    </xf>
    <xf numFmtId="3" fontId="6" fillId="10" borderId="3" xfId="0" applyNumberFormat="1" applyFont="1" applyFill="1" applyBorder="1" applyAlignment="1">
      <alignment vertical="center"/>
    </xf>
    <xf numFmtId="3" fontId="17" fillId="4" borderId="3" xfId="0" applyNumberFormat="1" applyFont="1" applyFill="1" applyBorder="1" applyAlignment="1">
      <alignment vertical="center"/>
    </xf>
    <xf numFmtId="0" fontId="2" fillId="2" borderId="2" xfId="0" applyFont="1" applyFill="1" applyBorder="1"/>
    <xf numFmtId="0" fontId="3" fillId="7" borderId="9" xfId="0" applyFont="1" applyFill="1" applyBorder="1"/>
    <xf numFmtId="0" fontId="3" fillId="8" borderId="9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3" fillId="8" borderId="10" xfId="0" applyFont="1" applyFill="1" applyBorder="1"/>
    <xf numFmtId="3" fontId="6" fillId="7" borderId="35" xfId="0" applyNumberFormat="1" applyFont="1" applyFill="1" applyBorder="1" applyAlignment="1">
      <alignment horizontal="center" vertical="center"/>
    </xf>
    <xf numFmtId="3" fontId="6" fillId="3" borderId="35" xfId="0" applyNumberFormat="1" applyFont="1" applyFill="1" applyBorder="1" applyAlignment="1">
      <alignment horizontal="center" vertical="center"/>
    </xf>
    <xf numFmtId="3" fontId="6" fillId="11" borderId="35" xfId="0" applyNumberFormat="1" applyFont="1" applyFill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10" fontId="17" fillId="0" borderId="37" xfId="0" applyNumberFormat="1" applyFont="1" applyBorder="1" applyAlignment="1">
      <alignment vertical="center"/>
    </xf>
    <xf numFmtId="0" fontId="2" fillId="2" borderId="4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3" fontId="6" fillId="4" borderId="13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5" borderId="13" xfId="0" applyNumberFormat="1" applyFont="1" applyFill="1" applyBorder="1" applyAlignment="1">
      <alignment horizontal="right" vertical="center" wrapText="1"/>
    </xf>
    <xf numFmtId="3" fontId="6" fillId="3" borderId="13" xfId="0" applyNumberFormat="1" applyFont="1" applyFill="1" applyBorder="1" applyAlignment="1">
      <alignment horizontal="right" vertical="center" wrapText="1"/>
    </xf>
    <xf numFmtId="3" fontId="6" fillId="10" borderId="13" xfId="0" applyNumberFormat="1" applyFont="1" applyFill="1" applyBorder="1" applyAlignment="1">
      <alignment horizontal="right" vertical="center" wrapText="1"/>
    </xf>
    <xf numFmtId="3" fontId="6" fillId="7" borderId="13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3" fontId="17" fillId="5" borderId="13" xfId="0" applyNumberFormat="1" applyFont="1" applyFill="1" applyBorder="1" applyAlignment="1">
      <alignment vertical="center"/>
    </xf>
    <xf numFmtId="164" fontId="17" fillId="0" borderId="30" xfId="0" applyNumberFormat="1" applyFont="1" applyBorder="1" applyAlignment="1">
      <alignment vertical="center"/>
    </xf>
    <xf numFmtId="3" fontId="17" fillId="0" borderId="0" xfId="0" applyNumberFormat="1" applyFont="1" applyFill="1" applyAlignment="1">
      <alignment vertical="center"/>
    </xf>
    <xf numFmtId="164" fontId="17" fillId="0" borderId="34" xfId="0" applyNumberFormat="1" applyFont="1" applyFill="1" applyBorder="1" applyAlignment="1">
      <alignment vertical="center"/>
    </xf>
    <xf numFmtId="164" fontId="17" fillId="15" borderId="31" xfId="0" applyNumberFormat="1" applyFont="1" applyFill="1" applyBorder="1" applyAlignment="1">
      <alignment vertical="center"/>
    </xf>
    <xf numFmtId="3" fontId="3" fillId="2" borderId="22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vertical="center" wrapText="1"/>
    </xf>
    <xf numFmtId="3" fontId="9" fillId="5" borderId="1" xfId="0" applyNumberFormat="1" applyFont="1" applyFill="1" applyBorder="1" applyAlignment="1">
      <alignment vertical="center" wrapText="1"/>
    </xf>
    <xf numFmtId="3" fontId="27" fillId="15" borderId="1" xfId="0" applyNumberFormat="1" applyFont="1" applyFill="1" applyBorder="1" applyAlignment="1">
      <alignment vertical="center" wrapText="1"/>
    </xf>
    <xf numFmtId="9" fontId="24" fillId="2" borderId="2" xfId="0" applyNumberFormat="1" applyFont="1" applyFill="1" applyBorder="1" applyAlignment="1">
      <alignment horizontal="right" vertical="center"/>
    </xf>
    <xf numFmtId="0" fontId="6" fillId="0" borderId="0" xfId="0" applyFont="1"/>
    <xf numFmtId="0" fontId="17" fillId="0" borderId="0" xfId="0" applyFont="1"/>
    <xf numFmtId="3" fontId="17" fillId="0" borderId="0" xfId="0" applyNumberFormat="1" applyFont="1"/>
    <xf numFmtId="9" fontId="6" fillId="0" borderId="0" xfId="0" applyNumberFormat="1" applyFont="1"/>
    <xf numFmtId="0" fontId="0" fillId="0" borderId="0" xfId="0" applyFont="1"/>
    <xf numFmtId="0" fontId="18" fillId="0" borderId="0" xfId="0" applyFont="1"/>
    <xf numFmtId="3" fontId="17" fillId="13" borderId="0" xfId="0" applyNumberFormat="1" applyFont="1" applyFill="1" applyBorder="1"/>
    <xf numFmtId="9" fontId="13" fillId="0" borderId="0" xfId="0" applyNumberFormat="1" applyFont="1"/>
    <xf numFmtId="9" fontId="17" fillId="0" borderId="0" xfId="0" applyNumberFormat="1" applyFont="1"/>
    <xf numFmtId="3" fontId="6" fillId="0" borderId="13" xfId="0" applyNumberFormat="1" applyFont="1" applyFill="1" applyBorder="1" applyAlignment="1">
      <alignment horizontal="right" vertical="center" wrapText="1"/>
    </xf>
    <xf numFmtId="9" fontId="24" fillId="0" borderId="0" xfId="0" applyNumberFormat="1" applyFont="1" applyFill="1" applyAlignment="1">
      <alignment horizontal="right" vertical="center"/>
    </xf>
    <xf numFmtId="9" fontId="28" fillId="0" borderId="0" xfId="0" applyNumberFormat="1" applyFont="1" applyFill="1" applyAlignment="1">
      <alignment horizontal="right" vertical="center"/>
    </xf>
    <xf numFmtId="9" fontId="28" fillId="0" borderId="2" xfId="0" applyNumberFormat="1" applyFont="1" applyBorder="1" applyAlignment="1">
      <alignment horizontal="right" vertical="center"/>
    </xf>
    <xf numFmtId="9" fontId="28" fillId="2" borderId="2" xfId="0" applyNumberFormat="1" applyFont="1" applyFill="1" applyBorder="1" applyAlignment="1">
      <alignment horizontal="right" vertical="center"/>
    </xf>
    <xf numFmtId="3" fontId="29" fillId="0" borderId="27" xfId="0" applyNumberFormat="1" applyFont="1" applyBorder="1"/>
    <xf numFmtId="9" fontId="28" fillId="0" borderId="2" xfId="0" applyNumberFormat="1" applyFont="1" applyFill="1" applyBorder="1" applyAlignment="1">
      <alignment horizontal="right" vertical="center"/>
    </xf>
    <xf numFmtId="3" fontId="29" fillId="0" borderId="26" xfId="0" applyNumberFormat="1" applyFont="1" applyBorder="1"/>
    <xf numFmtId="3" fontId="6" fillId="0" borderId="0" xfId="0" applyNumberFormat="1" applyFont="1"/>
    <xf numFmtId="3" fontId="19" fillId="0" borderId="0" xfId="0" applyNumberFormat="1" applyFont="1"/>
    <xf numFmtId="165" fontId="6" fillId="0" borderId="0" xfId="0" applyNumberFormat="1" applyFont="1"/>
    <xf numFmtId="3" fontId="6" fillId="0" borderId="2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0" fontId="3" fillId="8" borderId="43" xfId="0" applyFont="1" applyFill="1" applyBorder="1" applyAlignment="1">
      <alignment horizontal="left"/>
    </xf>
    <xf numFmtId="0" fontId="3" fillId="7" borderId="44" xfId="0" applyFont="1" applyFill="1" applyBorder="1" applyAlignment="1">
      <alignment horizontal="left"/>
    </xf>
    <xf numFmtId="0" fontId="3" fillId="7" borderId="42" xfId="0" applyFont="1" applyFill="1" applyBorder="1" applyAlignment="1">
      <alignment horizontal="center"/>
    </xf>
    <xf numFmtId="0" fontId="4" fillId="5" borderId="42" xfId="0" applyFont="1" applyFill="1" applyBorder="1"/>
    <xf numFmtId="0" fontId="19" fillId="5" borderId="7" xfId="0" applyFont="1" applyFill="1" applyBorder="1"/>
    <xf numFmtId="0" fontId="3" fillId="5" borderId="5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left"/>
    </xf>
    <xf numFmtId="0" fontId="19" fillId="3" borderId="9" xfId="0" applyFont="1" applyFill="1" applyBorder="1"/>
    <xf numFmtId="49" fontId="3" fillId="2" borderId="3" xfId="0" applyNumberFormat="1" applyFont="1" applyFill="1" applyBorder="1"/>
    <xf numFmtId="0" fontId="31" fillId="0" borderId="7" xfId="0" applyFont="1" applyBorder="1"/>
    <xf numFmtId="3" fontId="31" fillId="0" borderId="7" xfId="0" applyNumberFormat="1" applyFont="1" applyBorder="1"/>
    <xf numFmtId="9" fontId="30" fillId="0" borderId="7" xfId="0" applyNumberFormat="1" applyFont="1" applyBorder="1"/>
    <xf numFmtId="0" fontId="30" fillId="0" borderId="42" xfId="0" applyFont="1" applyBorder="1"/>
    <xf numFmtId="0" fontId="31" fillId="0" borderId="5" xfId="0" applyFont="1" applyBorder="1"/>
    <xf numFmtId="0" fontId="3" fillId="10" borderId="5" xfId="0" applyFont="1" applyFill="1" applyBorder="1" applyAlignment="1">
      <alignment horizontal="left"/>
    </xf>
    <xf numFmtId="0" fontId="4" fillId="10" borderId="7" xfId="0" applyFont="1" applyFill="1" applyBorder="1" applyAlignment="1">
      <alignment horizontal="left"/>
    </xf>
    <xf numFmtId="9" fontId="23" fillId="10" borderId="7" xfId="0" applyNumberFormat="1" applyFont="1" applyFill="1" applyBorder="1" applyAlignment="1">
      <alignment horizontal="left"/>
    </xf>
    <xf numFmtId="0" fontId="19" fillId="10" borderId="7" xfId="0" applyFont="1" applyFill="1" applyBorder="1"/>
    <xf numFmtId="0" fontId="4" fillId="10" borderId="6" xfId="0" applyFont="1" applyFill="1" applyBorder="1" applyAlignment="1">
      <alignment horizontal="left"/>
    </xf>
    <xf numFmtId="3" fontId="4" fillId="10" borderId="7" xfId="0" applyNumberFormat="1" applyFont="1" applyFill="1" applyBorder="1" applyAlignment="1">
      <alignment horizontal="left"/>
    </xf>
    <xf numFmtId="3" fontId="4" fillId="10" borderId="42" xfId="0" applyNumberFormat="1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3" fontId="9" fillId="10" borderId="1" xfId="0" applyNumberFormat="1" applyFont="1" applyFill="1" applyBorder="1" applyAlignment="1">
      <alignment vertical="center" wrapText="1"/>
    </xf>
    <xf numFmtId="3" fontId="9" fillId="10" borderId="45" xfId="0" applyNumberFormat="1" applyFont="1" applyFill="1" applyBorder="1" applyAlignment="1">
      <alignment vertical="center" wrapText="1"/>
    </xf>
    <xf numFmtId="9" fontId="22" fillId="0" borderId="3" xfId="0" applyNumberFormat="1" applyFont="1" applyBorder="1"/>
    <xf numFmtId="9" fontId="13" fillId="0" borderId="3" xfId="0" applyNumberFormat="1" applyFont="1" applyBorder="1"/>
    <xf numFmtId="9" fontId="6" fillId="0" borderId="3" xfId="0" applyNumberFormat="1" applyFont="1" applyBorder="1"/>
    <xf numFmtId="9" fontId="17" fillId="0" borderId="3" xfId="0" applyNumberFormat="1" applyFont="1" applyBorder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9BAD-5D5A-4B58-8AC4-6AB3942132FB}">
  <dimension ref="B1:DM144"/>
  <sheetViews>
    <sheetView tabSelected="1" zoomScaleNormal="100" workbookViewId="0">
      <selection activeCell="G40" sqref="G40"/>
    </sheetView>
  </sheetViews>
  <sheetFormatPr defaultColWidth="12.7109375" defaultRowHeight="15" x14ac:dyDescent="0.25"/>
  <cols>
    <col min="1" max="1" width="0.85546875" style="13" customWidth="1"/>
    <col min="2" max="2" width="12.7109375" style="25"/>
    <col min="3" max="3" width="9.7109375" style="26" hidden="1" customWidth="1"/>
    <col min="4" max="4" width="9.7109375" style="26" customWidth="1"/>
    <col min="5" max="5" width="10.42578125" style="27" customWidth="1"/>
    <col min="6" max="6" width="9.7109375" style="27" customWidth="1"/>
    <col min="7" max="7" width="10.42578125" style="27" customWidth="1"/>
    <col min="8" max="8" width="5.42578125" style="265" customWidth="1"/>
    <col min="9" max="9" width="10" style="25" customWidth="1"/>
    <col min="10" max="10" width="4.42578125" style="51" customWidth="1"/>
    <col min="11" max="11" width="9.7109375" style="25" customWidth="1"/>
    <col min="12" max="12" width="4.42578125" style="51" customWidth="1"/>
    <col min="13" max="17" width="9.7109375" style="25" customWidth="1"/>
    <col min="18" max="18" width="11" style="25" customWidth="1"/>
    <col min="19" max="19" width="10.28515625" style="25" customWidth="1"/>
    <col min="20" max="24" width="9.7109375" style="25" customWidth="1"/>
    <col min="25" max="26" width="12.7109375" style="13"/>
    <col min="28" max="16384" width="12.7109375" style="13"/>
  </cols>
  <sheetData>
    <row r="1" spans="2:117" ht="5.25" customHeight="1" thickBot="1" x14ac:dyDescent="0.3"/>
    <row r="2" spans="2:117" x14ac:dyDescent="0.25">
      <c r="B2" s="62" t="s">
        <v>0</v>
      </c>
      <c r="C2" s="63">
        <v>2022</v>
      </c>
      <c r="D2" s="139" t="s">
        <v>1</v>
      </c>
      <c r="E2" s="123" t="s">
        <v>2</v>
      </c>
      <c r="F2" s="64" t="s">
        <v>3</v>
      </c>
      <c r="G2" s="211" t="s">
        <v>171</v>
      </c>
      <c r="H2" s="159" t="s">
        <v>179</v>
      </c>
      <c r="I2" s="195"/>
      <c r="J2" s="159"/>
      <c r="K2" s="69"/>
      <c r="L2" s="66"/>
      <c r="M2" s="65" t="s">
        <v>5</v>
      </c>
      <c r="N2" s="68" t="s">
        <v>6</v>
      </c>
      <c r="O2" s="65"/>
      <c r="P2" s="68"/>
      <c r="Q2" s="67"/>
      <c r="R2" s="65" t="s">
        <v>7</v>
      </c>
      <c r="S2" s="68"/>
      <c r="T2" s="65" t="s">
        <v>5</v>
      </c>
      <c r="U2" s="68" t="s">
        <v>4</v>
      </c>
      <c r="V2" s="65" t="s">
        <v>4</v>
      </c>
      <c r="W2" s="68"/>
      <c r="X2" s="184" t="s">
        <v>8</v>
      </c>
    </row>
    <row r="3" spans="2:117" x14ac:dyDescent="0.25">
      <c r="B3" s="70" t="s">
        <v>9</v>
      </c>
      <c r="C3" s="1" t="s">
        <v>10</v>
      </c>
      <c r="D3" s="140" t="s">
        <v>10</v>
      </c>
      <c r="E3" s="124" t="s">
        <v>10</v>
      </c>
      <c r="F3" s="2" t="s">
        <v>11</v>
      </c>
      <c r="G3" s="212" t="s">
        <v>172</v>
      </c>
      <c r="H3" s="160" t="s">
        <v>180</v>
      </c>
      <c r="I3" s="196" t="s">
        <v>13</v>
      </c>
      <c r="J3" s="160" t="s">
        <v>158</v>
      </c>
      <c r="K3" s="5" t="s">
        <v>12</v>
      </c>
      <c r="L3" s="60" t="s">
        <v>158</v>
      </c>
      <c r="M3" s="4" t="s">
        <v>14</v>
      </c>
      <c r="N3" s="61" t="s">
        <v>15</v>
      </c>
      <c r="O3" s="4" t="s">
        <v>16</v>
      </c>
      <c r="P3" s="61" t="s">
        <v>17</v>
      </c>
      <c r="Q3" s="3" t="s">
        <v>18</v>
      </c>
      <c r="R3" s="4" t="s">
        <v>19</v>
      </c>
      <c r="S3" s="61" t="s">
        <v>20</v>
      </c>
      <c r="T3" s="4" t="s">
        <v>169</v>
      </c>
      <c r="U3" s="61" t="s">
        <v>22</v>
      </c>
      <c r="V3" s="4" t="s">
        <v>23</v>
      </c>
      <c r="W3" s="61" t="s">
        <v>24</v>
      </c>
      <c r="X3" s="185" t="s">
        <v>25</v>
      </c>
    </row>
    <row r="4" spans="2:117" x14ac:dyDescent="0.25">
      <c r="B4" s="70" t="s">
        <v>26</v>
      </c>
      <c r="C4" s="1" t="s">
        <v>27</v>
      </c>
      <c r="D4" s="140" t="s">
        <v>11</v>
      </c>
      <c r="E4" s="124" t="s">
        <v>11</v>
      </c>
      <c r="F4" s="2" t="s">
        <v>9</v>
      </c>
      <c r="G4" s="212" t="s">
        <v>176</v>
      </c>
      <c r="H4" s="160" t="s">
        <v>181</v>
      </c>
      <c r="I4" s="196" t="s">
        <v>29</v>
      </c>
      <c r="J4" s="160" t="s">
        <v>157</v>
      </c>
      <c r="K4" s="5" t="s">
        <v>28</v>
      </c>
      <c r="L4" s="60" t="s">
        <v>12</v>
      </c>
      <c r="M4" s="4" t="s">
        <v>30</v>
      </c>
      <c r="N4" s="61" t="s">
        <v>31</v>
      </c>
      <c r="O4" s="4" t="s">
        <v>32</v>
      </c>
      <c r="P4" s="61" t="s">
        <v>33</v>
      </c>
      <c r="Q4" s="3" t="s">
        <v>34</v>
      </c>
      <c r="R4" s="4" t="s">
        <v>35</v>
      </c>
      <c r="S4" s="61" t="s">
        <v>36</v>
      </c>
      <c r="T4" s="4" t="s">
        <v>30</v>
      </c>
      <c r="U4" s="61" t="s">
        <v>21</v>
      </c>
      <c r="V4" s="4" t="s">
        <v>37</v>
      </c>
      <c r="W4" s="61" t="s">
        <v>14</v>
      </c>
      <c r="X4" s="185" t="s">
        <v>38</v>
      </c>
    </row>
    <row r="5" spans="2:117" x14ac:dyDescent="0.25">
      <c r="B5" s="70" t="s">
        <v>39</v>
      </c>
      <c r="C5" s="1" t="s">
        <v>40</v>
      </c>
      <c r="D5" s="140" t="s">
        <v>41</v>
      </c>
      <c r="E5" s="124" t="s">
        <v>41</v>
      </c>
      <c r="F5" s="2" t="s">
        <v>42</v>
      </c>
      <c r="G5" s="212" t="s">
        <v>173</v>
      </c>
      <c r="H5" s="160" t="s">
        <v>182</v>
      </c>
      <c r="I5" s="196"/>
      <c r="J5" s="160" t="s">
        <v>159</v>
      </c>
      <c r="K5" s="5" t="s">
        <v>43</v>
      </c>
      <c r="L5" s="60" t="s">
        <v>162</v>
      </c>
      <c r="M5" s="4" t="s">
        <v>44</v>
      </c>
      <c r="N5" s="61" t="s">
        <v>45</v>
      </c>
      <c r="O5" s="6"/>
      <c r="P5" s="61" t="s">
        <v>46</v>
      </c>
      <c r="Q5" s="176"/>
      <c r="R5" s="4" t="s">
        <v>47</v>
      </c>
      <c r="S5" s="61" t="s">
        <v>48</v>
      </c>
      <c r="T5" s="4" t="s">
        <v>167</v>
      </c>
      <c r="U5" s="61" t="s">
        <v>49</v>
      </c>
      <c r="V5" s="4" t="s">
        <v>50</v>
      </c>
      <c r="W5" s="71"/>
      <c r="X5" s="185" t="s">
        <v>45</v>
      </c>
    </row>
    <row r="6" spans="2:117" x14ac:dyDescent="0.25">
      <c r="B6" s="70" t="s">
        <v>51</v>
      </c>
      <c r="C6" s="1" t="s">
        <v>165</v>
      </c>
      <c r="D6" s="141"/>
      <c r="E6" s="125"/>
      <c r="F6" s="7" t="s">
        <v>52</v>
      </c>
      <c r="G6" s="212" t="s">
        <v>175</v>
      </c>
      <c r="H6" s="160" t="s">
        <v>183</v>
      </c>
      <c r="I6" s="196"/>
      <c r="J6" s="160" t="s">
        <v>160</v>
      </c>
      <c r="K6" s="5"/>
      <c r="L6" s="60" t="s">
        <v>164</v>
      </c>
      <c r="M6" s="173" t="s">
        <v>53</v>
      </c>
      <c r="N6" s="61" t="s">
        <v>54</v>
      </c>
      <c r="O6" s="6"/>
      <c r="P6" s="71"/>
      <c r="Q6" s="176"/>
      <c r="R6" s="181" t="s">
        <v>55</v>
      </c>
      <c r="S6" s="61" t="s">
        <v>56</v>
      </c>
      <c r="T6" s="4" t="s">
        <v>168</v>
      </c>
      <c r="U6" s="61" t="s">
        <v>57</v>
      </c>
      <c r="V6" s="4" t="s">
        <v>58</v>
      </c>
      <c r="W6" s="71"/>
      <c r="X6" s="185" t="s">
        <v>54</v>
      </c>
    </row>
    <row r="7" spans="2:117" ht="15.75" thickBot="1" x14ac:dyDescent="0.3">
      <c r="B7" s="72"/>
      <c r="C7" s="1" t="s">
        <v>166</v>
      </c>
      <c r="D7" s="142"/>
      <c r="E7" s="126"/>
      <c r="F7" s="249" t="s">
        <v>2</v>
      </c>
      <c r="G7" s="213" t="s">
        <v>174</v>
      </c>
      <c r="H7" s="160"/>
      <c r="I7" s="197"/>
      <c r="J7" s="160" t="s">
        <v>161</v>
      </c>
      <c r="K7" s="149"/>
      <c r="L7" s="60" t="s">
        <v>163</v>
      </c>
      <c r="M7" s="4" t="s">
        <v>59</v>
      </c>
      <c r="N7" s="175"/>
      <c r="O7" s="6"/>
      <c r="P7" s="73"/>
      <c r="Q7" s="177"/>
      <c r="R7" s="181" t="s">
        <v>60</v>
      </c>
      <c r="S7" s="175"/>
      <c r="T7" s="8"/>
      <c r="U7" s="175"/>
      <c r="V7" s="8"/>
      <c r="W7" s="73"/>
      <c r="X7" s="186"/>
    </row>
    <row r="8" spans="2:117" ht="15.75" thickBot="1" x14ac:dyDescent="0.3">
      <c r="B8" s="254" t="s">
        <v>210</v>
      </c>
      <c r="C8" s="250"/>
      <c r="D8" s="250"/>
      <c r="E8" s="251"/>
      <c r="F8" s="251"/>
      <c r="G8" s="251"/>
      <c r="H8" s="252"/>
      <c r="I8" s="253"/>
      <c r="J8" s="255" t="s">
        <v>61</v>
      </c>
      <c r="K8" s="256"/>
      <c r="L8" s="257"/>
      <c r="M8" s="258"/>
      <c r="N8" s="259"/>
      <c r="O8" s="259"/>
      <c r="P8" s="260"/>
      <c r="Q8" s="261"/>
      <c r="R8" s="246" t="s">
        <v>62</v>
      </c>
      <c r="S8" s="245"/>
      <c r="T8" s="113"/>
      <c r="U8" s="112"/>
      <c r="V8" s="262"/>
      <c r="W8" s="113"/>
      <c r="X8" s="244"/>
    </row>
    <row r="9" spans="2:117" ht="15.75" thickBot="1" x14ac:dyDescent="0.3">
      <c r="B9" s="53" t="s">
        <v>63</v>
      </c>
      <c r="C9" s="54"/>
      <c r="D9" s="143"/>
      <c r="E9" s="127"/>
      <c r="F9" s="127"/>
      <c r="G9" s="127"/>
      <c r="H9" s="247" t="s">
        <v>64</v>
      </c>
      <c r="I9" s="248"/>
      <c r="J9" s="161"/>
      <c r="K9" s="52"/>
      <c r="L9" s="50"/>
      <c r="M9" s="174"/>
      <c r="N9" s="9"/>
      <c r="O9" s="242" t="s">
        <v>65</v>
      </c>
      <c r="P9" s="10"/>
      <c r="Q9" s="178"/>
      <c r="R9" s="182"/>
      <c r="S9" s="243"/>
      <c r="T9" s="241" t="s">
        <v>66</v>
      </c>
      <c r="U9" s="11"/>
      <c r="V9" s="183"/>
      <c r="W9" s="11"/>
      <c r="X9" s="187"/>
    </row>
    <row r="10" spans="2:117" s="14" customFormat="1" ht="12.95" customHeight="1" x14ac:dyDescent="0.25">
      <c r="B10" s="74" t="s">
        <v>67</v>
      </c>
      <c r="C10" s="12"/>
      <c r="D10" s="144">
        <v>17302</v>
      </c>
      <c r="E10" s="128">
        <v>16949</v>
      </c>
      <c r="F10" s="75">
        <f>E10-D10</f>
        <v>-353</v>
      </c>
      <c r="G10" s="263">
        <f>I10+K10+M10+N10+O10+P10+Q10+R10+S10+T10+U10+V10+W10</f>
        <v>4013</v>
      </c>
      <c r="H10" s="166">
        <f>G10/E10</f>
        <v>0.2367691309221783</v>
      </c>
      <c r="I10" s="198">
        <v>2768</v>
      </c>
      <c r="J10" s="162">
        <f t="shared" ref="J10" si="0">I10/E10</f>
        <v>0.16331346982122838</v>
      </c>
      <c r="K10" s="150">
        <v>1211</v>
      </c>
      <c r="L10" s="76">
        <f>K10/E10</f>
        <v>7.1449643046787414E-2</v>
      </c>
      <c r="M10" s="30">
        <v>6</v>
      </c>
      <c r="N10" s="77">
        <v>5</v>
      </c>
      <c r="O10" s="30">
        <v>8</v>
      </c>
      <c r="P10" s="77">
        <v>6</v>
      </c>
      <c r="Q10" s="29">
        <v>2</v>
      </c>
      <c r="R10" s="30">
        <v>0</v>
      </c>
      <c r="S10" s="77">
        <v>7</v>
      </c>
      <c r="T10" s="30">
        <v>0</v>
      </c>
      <c r="U10" s="77">
        <v>0</v>
      </c>
      <c r="V10" s="30">
        <v>0</v>
      </c>
      <c r="W10" s="77">
        <v>0</v>
      </c>
      <c r="X10" s="115" t="s">
        <v>68</v>
      </c>
      <c r="Y10" s="59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</row>
    <row r="11" spans="2:117" ht="12.95" customHeight="1" x14ac:dyDescent="0.25">
      <c r="B11" s="78" t="s">
        <v>69</v>
      </c>
      <c r="C11" s="15"/>
      <c r="D11" s="144">
        <v>66650</v>
      </c>
      <c r="E11" s="129">
        <v>65500</v>
      </c>
      <c r="F11" s="75">
        <f t="shared" ref="F11:F74" si="1">E11-D11</f>
        <v>-1150</v>
      </c>
      <c r="G11" s="263">
        <f>I11+K11+M11+N11+O11+P11+Q11+R11+S11+T11+U11+V11+W11</f>
        <v>16008</v>
      </c>
      <c r="H11" s="166">
        <f t="shared" ref="H11:H74" si="2">G11/E11</f>
        <v>0.2443969465648855</v>
      </c>
      <c r="I11" s="198">
        <v>11438</v>
      </c>
      <c r="J11" s="162">
        <f>I11/E11</f>
        <v>0.17462595419847329</v>
      </c>
      <c r="K11" s="151">
        <v>4425</v>
      </c>
      <c r="L11" s="76">
        <f>K11/E11</f>
        <v>6.755725190839694E-2</v>
      </c>
      <c r="M11" s="30">
        <v>15</v>
      </c>
      <c r="N11" s="77">
        <v>44</v>
      </c>
      <c r="O11" s="30">
        <v>33</v>
      </c>
      <c r="P11" s="77">
        <v>22</v>
      </c>
      <c r="Q11" s="29">
        <v>10</v>
      </c>
      <c r="R11" s="30">
        <v>10</v>
      </c>
      <c r="S11" s="77">
        <v>5</v>
      </c>
      <c r="T11" s="30">
        <v>2</v>
      </c>
      <c r="U11" s="77">
        <v>0</v>
      </c>
      <c r="V11" s="30">
        <v>3</v>
      </c>
      <c r="W11" s="77">
        <v>1</v>
      </c>
      <c r="X11" s="115" t="s">
        <v>68</v>
      </c>
      <c r="Y11" s="59"/>
    </row>
    <row r="12" spans="2:117" s="14" customFormat="1" ht="12.95" customHeight="1" x14ac:dyDescent="0.25">
      <c r="B12" s="74" t="s">
        <v>70</v>
      </c>
      <c r="C12" s="15"/>
      <c r="D12" s="144">
        <v>34699</v>
      </c>
      <c r="E12" s="129">
        <v>34034</v>
      </c>
      <c r="F12" s="75">
        <f t="shared" si="1"/>
        <v>-665</v>
      </c>
      <c r="G12" s="263">
        <f>I12+K12+M12+N12+O12+P12+Q12+R12+S12+T12+U12+V12+W12</f>
        <v>6992</v>
      </c>
      <c r="H12" s="166">
        <f t="shared" si="2"/>
        <v>0.20544161720632309</v>
      </c>
      <c r="I12" s="199">
        <v>4633</v>
      </c>
      <c r="J12" s="163">
        <f t="shared" ref="J12:J75" si="3">I12/E12</f>
        <v>0.1361285773050479</v>
      </c>
      <c r="K12" s="151">
        <v>2255</v>
      </c>
      <c r="L12" s="76">
        <f>K12/E12</f>
        <v>6.6257272139625081E-2</v>
      </c>
      <c r="M12" s="30">
        <v>40</v>
      </c>
      <c r="N12" s="77">
        <v>8</v>
      </c>
      <c r="O12" s="30">
        <v>13</v>
      </c>
      <c r="P12" s="239">
        <v>19</v>
      </c>
      <c r="Q12" s="29">
        <v>2</v>
      </c>
      <c r="R12" s="30">
        <v>4</v>
      </c>
      <c r="S12" s="77">
        <v>4</v>
      </c>
      <c r="T12" s="30">
        <v>5</v>
      </c>
      <c r="U12" s="77">
        <v>0</v>
      </c>
      <c r="V12" s="30">
        <v>9</v>
      </c>
      <c r="W12" s="77">
        <v>0</v>
      </c>
      <c r="X12" s="115" t="s">
        <v>68</v>
      </c>
      <c r="Y12" s="59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</row>
    <row r="13" spans="2:117" ht="12.95" customHeight="1" x14ac:dyDescent="0.25">
      <c r="B13" s="78" t="s">
        <v>71</v>
      </c>
      <c r="C13" s="15"/>
      <c r="D13" s="144">
        <v>61091</v>
      </c>
      <c r="E13" s="129">
        <v>59940</v>
      </c>
      <c r="F13" s="75">
        <f t="shared" si="1"/>
        <v>-1151</v>
      </c>
      <c r="G13" s="263">
        <f>I13+K13+M13+N13+O13+P13+Q13+R13+S13+T13+U13+V13+W13</f>
        <v>14283</v>
      </c>
      <c r="H13" s="166">
        <f t="shared" si="2"/>
        <v>0.2382882882882883</v>
      </c>
      <c r="I13" s="198">
        <v>9956</v>
      </c>
      <c r="J13" s="162">
        <f t="shared" si="3"/>
        <v>0.16609943276609943</v>
      </c>
      <c r="K13" s="152">
        <v>4155</v>
      </c>
      <c r="L13" s="76">
        <f>K13/E13</f>
        <v>6.9319319319319325E-2</v>
      </c>
      <c r="M13" s="30">
        <v>50</v>
      </c>
      <c r="N13" s="77">
        <v>47</v>
      </c>
      <c r="O13" s="30">
        <v>22</v>
      </c>
      <c r="P13" s="77">
        <v>21</v>
      </c>
      <c r="Q13" s="29">
        <v>17</v>
      </c>
      <c r="R13" s="30">
        <v>3</v>
      </c>
      <c r="S13" s="77">
        <v>3</v>
      </c>
      <c r="T13" s="30">
        <v>8</v>
      </c>
      <c r="U13" s="77">
        <v>0</v>
      </c>
      <c r="V13" s="30">
        <v>0</v>
      </c>
      <c r="W13" s="77">
        <v>1</v>
      </c>
      <c r="X13" s="115" t="s">
        <v>68</v>
      </c>
      <c r="Y13" s="59"/>
    </row>
    <row r="14" spans="2:117" s="14" customFormat="1" ht="12.95" customHeight="1" x14ac:dyDescent="0.25">
      <c r="B14" s="74" t="s">
        <v>72</v>
      </c>
      <c r="C14" s="15"/>
      <c r="D14" s="144">
        <v>38989</v>
      </c>
      <c r="E14" s="129">
        <v>38324</v>
      </c>
      <c r="F14" s="75">
        <f t="shared" si="1"/>
        <v>-665</v>
      </c>
      <c r="G14" s="215">
        <f>I14+K14+M14+N14+O14+P14+Q14+R14+S14+T14+U14+V14+W14</f>
        <v>12481</v>
      </c>
      <c r="H14" s="164">
        <f t="shared" si="2"/>
        <v>0.32567059805865778</v>
      </c>
      <c r="I14" s="200">
        <v>9059</v>
      </c>
      <c r="J14" s="164">
        <f t="shared" si="3"/>
        <v>0.23637929234944161</v>
      </c>
      <c r="K14" s="153">
        <v>3359</v>
      </c>
      <c r="L14" s="80">
        <f>K14/E14</f>
        <v>8.7647427199666006E-2</v>
      </c>
      <c r="M14" s="30">
        <v>8</v>
      </c>
      <c r="N14" s="77">
        <v>10</v>
      </c>
      <c r="O14" s="30">
        <v>21</v>
      </c>
      <c r="P14" s="77">
        <v>11</v>
      </c>
      <c r="Q14" s="29">
        <v>8</v>
      </c>
      <c r="R14" s="30">
        <v>1</v>
      </c>
      <c r="S14" s="77">
        <v>1</v>
      </c>
      <c r="T14" s="30">
        <v>3</v>
      </c>
      <c r="U14" s="77">
        <v>0</v>
      </c>
      <c r="V14" s="30">
        <v>0</v>
      </c>
      <c r="W14" s="77">
        <v>0</v>
      </c>
      <c r="X14" s="115" t="s">
        <v>68</v>
      </c>
      <c r="Y14" s="59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</row>
    <row r="15" spans="2:117" ht="12.95" customHeight="1" x14ac:dyDescent="0.25">
      <c r="B15" s="78" t="s">
        <v>73</v>
      </c>
      <c r="C15" s="15"/>
      <c r="D15" s="144">
        <v>32319</v>
      </c>
      <c r="E15" s="129">
        <v>31957</v>
      </c>
      <c r="F15" s="75">
        <f t="shared" si="1"/>
        <v>-362</v>
      </c>
      <c r="G15" s="214">
        <f>I15+K15+M15+N15+O15+P15+Q15+R15+S15+T15+U15+V15+W15</f>
        <v>5107</v>
      </c>
      <c r="H15" s="217">
        <f t="shared" si="2"/>
        <v>0.15980849266201458</v>
      </c>
      <c r="I15" s="199">
        <v>3599</v>
      </c>
      <c r="J15" s="163">
        <f t="shared" si="3"/>
        <v>0.11262008323684952</v>
      </c>
      <c r="K15" s="154">
        <v>1453</v>
      </c>
      <c r="L15" s="79">
        <f>K15/E15</f>
        <v>4.5467346747191537E-2</v>
      </c>
      <c r="M15" s="30">
        <v>9</v>
      </c>
      <c r="N15" s="77">
        <v>7</v>
      </c>
      <c r="O15" s="30">
        <v>20</v>
      </c>
      <c r="P15" s="77">
        <v>13</v>
      </c>
      <c r="Q15" s="29">
        <v>3</v>
      </c>
      <c r="R15" s="30">
        <v>1</v>
      </c>
      <c r="S15" s="77">
        <v>1</v>
      </c>
      <c r="T15" s="30">
        <v>1</v>
      </c>
      <c r="U15" s="77">
        <v>0</v>
      </c>
      <c r="V15" s="30">
        <v>0</v>
      </c>
      <c r="W15" s="77">
        <v>0</v>
      </c>
      <c r="X15" s="115" t="s">
        <v>68</v>
      </c>
      <c r="Y15" s="59"/>
    </row>
    <row r="16" spans="2:117" s="14" customFormat="1" ht="12.95" customHeight="1" x14ac:dyDescent="0.25">
      <c r="B16" s="74" t="s">
        <v>74</v>
      </c>
      <c r="C16" s="15"/>
      <c r="D16" s="144">
        <v>44829</v>
      </c>
      <c r="E16" s="129">
        <v>43756</v>
      </c>
      <c r="F16" s="75">
        <f t="shared" si="1"/>
        <v>-1073</v>
      </c>
      <c r="G16" s="263">
        <f>I16+K16+M16+N16+O16+P16+Q16+R16+S16+T16+U16+V16+W16</f>
        <v>9694</v>
      </c>
      <c r="H16" s="166">
        <f t="shared" si="2"/>
        <v>0.22154675930158149</v>
      </c>
      <c r="I16" s="199">
        <v>6728</v>
      </c>
      <c r="J16" s="163">
        <f t="shared" si="3"/>
        <v>0.15376176981442546</v>
      </c>
      <c r="K16" s="154">
        <v>2844</v>
      </c>
      <c r="L16" s="228">
        <f>K16/E16</f>
        <v>6.4996800438796964E-2</v>
      </c>
      <c r="M16" s="30">
        <v>14</v>
      </c>
      <c r="N16" s="77">
        <v>61</v>
      </c>
      <c r="O16" s="30">
        <v>14</v>
      </c>
      <c r="P16" s="77">
        <v>4</v>
      </c>
      <c r="Q16" s="29">
        <v>19</v>
      </c>
      <c r="R16" s="30">
        <v>0</v>
      </c>
      <c r="S16" s="77">
        <v>10</v>
      </c>
      <c r="T16" s="30">
        <v>0</v>
      </c>
      <c r="U16" s="77">
        <v>0</v>
      </c>
      <c r="V16" s="30">
        <v>0</v>
      </c>
      <c r="W16" s="77">
        <v>0</v>
      </c>
      <c r="X16" s="115" t="s">
        <v>68</v>
      </c>
      <c r="Y16" s="59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</row>
    <row r="17" spans="2:117" ht="12.95" customHeight="1" x14ac:dyDescent="0.25">
      <c r="B17" s="78" t="s">
        <v>75</v>
      </c>
      <c r="C17" s="15"/>
      <c r="D17" s="144">
        <v>28940</v>
      </c>
      <c r="E17" s="129">
        <v>28581</v>
      </c>
      <c r="F17" s="75">
        <f t="shared" si="1"/>
        <v>-359</v>
      </c>
      <c r="G17" s="263">
        <f>I17+K17+M17+N17+O17+P17+Q17+R17+S17+T17+U17+V17+W17</f>
        <v>6525</v>
      </c>
      <c r="H17" s="166">
        <f t="shared" si="2"/>
        <v>0.22829851999580142</v>
      </c>
      <c r="I17" s="198">
        <v>4613</v>
      </c>
      <c r="J17" s="162">
        <f t="shared" si="3"/>
        <v>0.16140093068821945</v>
      </c>
      <c r="K17" s="151">
        <v>1860</v>
      </c>
      <c r="L17" s="76">
        <f>K17/E17</f>
        <v>6.5078198803400863E-2</v>
      </c>
      <c r="M17" s="30">
        <v>4</v>
      </c>
      <c r="N17" s="77">
        <v>9</v>
      </c>
      <c r="O17" s="30">
        <v>13</v>
      </c>
      <c r="P17" s="77">
        <v>8</v>
      </c>
      <c r="Q17" s="29">
        <v>7</v>
      </c>
      <c r="R17" s="30">
        <v>9</v>
      </c>
      <c r="S17" s="77">
        <v>1</v>
      </c>
      <c r="T17" s="30">
        <v>1</v>
      </c>
      <c r="U17" s="77">
        <v>0</v>
      </c>
      <c r="V17" s="30">
        <v>0</v>
      </c>
      <c r="W17" s="77">
        <v>0</v>
      </c>
      <c r="X17" s="115" t="s">
        <v>68</v>
      </c>
      <c r="Y17" s="59"/>
    </row>
    <row r="18" spans="2:117" s="14" customFormat="1" ht="12.95" customHeight="1" x14ac:dyDescent="0.25">
      <c r="B18" s="81" t="s">
        <v>76</v>
      </c>
      <c r="C18" s="16"/>
      <c r="D18" s="145">
        <v>255504</v>
      </c>
      <c r="E18" s="130">
        <v>252192</v>
      </c>
      <c r="F18" s="82">
        <f t="shared" si="1"/>
        <v>-3312</v>
      </c>
      <c r="G18" s="263">
        <f>I18+K18+M18+N18+O18+P18+Q18+R18+S18+T18+U18+V18+W18</f>
        <v>58138</v>
      </c>
      <c r="H18" s="166">
        <f t="shared" si="2"/>
        <v>0.23053070676310114</v>
      </c>
      <c r="I18" s="198">
        <v>43883</v>
      </c>
      <c r="J18" s="162">
        <f t="shared" si="3"/>
        <v>0.17400631265067884</v>
      </c>
      <c r="K18" s="155">
        <v>13468</v>
      </c>
      <c r="L18" s="120">
        <f>K18/E18</f>
        <v>5.3403755868544601E-2</v>
      </c>
      <c r="M18" s="31">
        <v>112</v>
      </c>
      <c r="N18" s="92">
        <f>13+2+251+18+1</f>
        <v>285</v>
      </c>
      <c r="O18" s="28">
        <v>239</v>
      </c>
      <c r="P18" s="83">
        <v>52</v>
      </c>
      <c r="Q18" s="32">
        <v>37</v>
      </c>
      <c r="R18" s="31">
        <v>10</v>
      </c>
      <c r="S18" s="83">
        <v>9</v>
      </c>
      <c r="T18" s="31">
        <v>0</v>
      </c>
      <c r="U18" s="83">
        <v>0</v>
      </c>
      <c r="V18" s="28">
        <v>38</v>
      </c>
      <c r="W18" s="83">
        <v>5</v>
      </c>
      <c r="X18" s="188" t="s">
        <v>68</v>
      </c>
      <c r="Y18" s="59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</row>
    <row r="19" spans="2:117" ht="12.95" customHeight="1" x14ac:dyDescent="0.25">
      <c r="B19" s="78" t="s">
        <v>77</v>
      </c>
      <c r="C19" s="15"/>
      <c r="D19" s="144">
        <v>18318</v>
      </c>
      <c r="E19" s="129">
        <v>18034</v>
      </c>
      <c r="F19" s="75">
        <f t="shared" si="1"/>
        <v>-284</v>
      </c>
      <c r="G19" s="214">
        <f>I19+K19+M19+N19+O19+P19+Q19+R19+S19+T19+U19+V19+W19</f>
        <v>3432</v>
      </c>
      <c r="H19" s="217">
        <f t="shared" si="2"/>
        <v>0.19030719751580349</v>
      </c>
      <c r="I19" s="199">
        <v>2450</v>
      </c>
      <c r="J19" s="163">
        <f t="shared" si="3"/>
        <v>0.1358544970611068</v>
      </c>
      <c r="K19" s="154">
        <v>960</v>
      </c>
      <c r="L19" s="79">
        <f>K19/E19</f>
        <v>5.3232782521903069E-2</v>
      </c>
      <c r="M19" s="30">
        <v>2</v>
      </c>
      <c r="N19" s="77">
        <v>11</v>
      </c>
      <c r="O19" s="30">
        <v>5</v>
      </c>
      <c r="P19" s="77">
        <v>2</v>
      </c>
      <c r="Q19" s="29">
        <v>1</v>
      </c>
      <c r="R19" s="30">
        <v>0</v>
      </c>
      <c r="S19" s="77">
        <v>1</v>
      </c>
      <c r="T19" s="30">
        <v>0</v>
      </c>
      <c r="U19" s="77">
        <v>0</v>
      </c>
      <c r="V19" s="30">
        <v>0</v>
      </c>
      <c r="W19" s="77">
        <v>0</v>
      </c>
      <c r="X19" s="115" t="s">
        <v>68</v>
      </c>
      <c r="Y19" s="59"/>
    </row>
    <row r="20" spans="2:117" s="14" customFormat="1" ht="12.95" customHeight="1" x14ac:dyDescent="0.25">
      <c r="B20" s="74" t="s">
        <v>78</v>
      </c>
      <c r="C20" s="15"/>
      <c r="D20" s="144">
        <v>26512</v>
      </c>
      <c r="E20" s="129">
        <v>26114</v>
      </c>
      <c r="F20" s="75">
        <f t="shared" si="1"/>
        <v>-398</v>
      </c>
      <c r="G20" s="214">
        <f>I20+K20+M20+N20+O20+P20+Q20+R20+S20+T20+U20+V20+W20</f>
        <v>4952</v>
      </c>
      <c r="H20" s="217">
        <f t="shared" si="2"/>
        <v>0.18963008348012561</v>
      </c>
      <c r="I20" s="199">
        <v>3540</v>
      </c>
      <c r="J20" s="163">
        <f t="shared" si="3"/>
        <v>0.13555947001608332</v>
      </c>
      <c r="K20" s="154">
        <v>1373</v>
      </c>
      <c r="L20" s="79">
        <f>K20/E20</f>
        <v>5.257716167572949E-2</v>
      </c>
      <c r="M20" s="30">
        <v>7</v>
      </c>
      <c r="N20" s="77">
        <v>12</v>
      </c>
      <c r="O20" s="30">
        <v>9</v>
      </c>
      <c r="P20" s="77">
        <v>5</v>
      </c>
      <c r="Q20" s="29">
        <v>2</v>
      </c>
      <c r="R20" s="30">
        <v>1</v>
      </c>
      <c r="S20" s="77">
        <v>2</v>
      </c>
      <c r="T20" s="30">
        <v>1</v>
      </c>
      <c r="U20" s="77">
        <v>0</v>
      </c>
      <c r="V20" s="30">
        <v>0</v>
      </c>
      <c r="W20" s="77">
        <v>0</v>
      </c>
      <c r="X20" s="115" t="s">
        <v>68</v>
      </c>
      <c r="Y20" s="59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</row>
    <row r="21" spans="2:117" ht="12.95" customHeight="1" x14ac:dyDescent="0.25">
      <c r="B21" s="78" t="s">
        <v>79</v>
      </c>
      <c r="C21" s="15"/>
      <c r="D21" s="144">
        <v>88454</v>
      </c>
      <c r="E21" s="129">
        <v>86379</v>
      </c>
      <c r="F21" s="82">
        <f t="shared" si="1"/>
        <v>-2075</v>
      </c>
      <c r="G21" s="263">
        <f>I21+K21+M21+N21+O21+P21+Q21+R21+S21+T21+U21+V21+W21</f>
        <v>21928</v>
      </c>
      <c r="H21" s="166">
        <f t="shared" si="2"/>
        <v>0.25385799789300639</v>
      </c>
      <c r="I21" s="198">
        <v>15242</v>
      </c>
      <c r="J21" s="162">
        <f t="shared" si="3"/>
        <v>0.17645492538695748</v>
      </c>
      <c r="K21" s="152">
        <v>6534</v>
      </c>
      <c r="L21" s="76">
        <f>K21/E21</f>
        <v>7.5643385545097766E-2</v>
      </c>
      <c r="M21" s="30">
        <v>29</v>
      </c>
      <c r="N21" s="77">
        <v>52</v>
      </c>
      <c r="O21" s="30">
        <v>31</v>
      </c>
      <c r="P21" s="77">
        <v>18</v>
      </c>
      <c r="Q21" s="29">
        <v>20</v>
      </c>
      <c r="R21" s="30">
        <v>1</v>
      </c>
      <c r="S21" s="77">
        <v>0</v>
      </c>
      <c r="T21" s="30">
        <v>1</v>
      </c>
      <c r="U21" s="77">
        <v>0</v>
      </c>
      <c r="V21" s="30">
        <v>0</v>
      </c>
      <c r="W21" s="77">
        <v>0</v>
      </c>
      <c r="X21" s="115" t="s">
        <v>68</v>
      </c>
      <c r="Y21" s="59"/>
    </row>
    <row r="22" spans="2:117" ht="12.95" customHeight="1" x14ac:dyDescent="0.25">
      <c r="B22" s="84" t="s">
        <v>80</v>
      </c>
      <c r="C22" s="17"/>
      <c r="D22" s="146">
        <v>145530</v>
      </c>
      <c r="E22" s="131">
        <v>144033</v>
      </c>
      <c r="F22" s="85">
        <f t="shared" si="1"/>
        <v>-1497</v>
      </c>
      <c r="G22" s="214">
        <f>I22+K22+M22+N22+O22+P22+Q22+R22+S22+T22+U22+V22+W22</f>
        <v>26364</v>
      </c>
      <c r="H22" s="217">
        <f t="shared" si="2"/>
        <v>0.18304138634896169</v>
      </c>
      <c r="I22" s="201">
        <v>20606</v>
      </c>
      <c r="J22" s="165">
        <f t="shared" si="3"/>
        <v>0.14306443662216298</v>
      </c>
      <c r="K22" s="156">
        <v>5434</v>
      </c>
      <c r="L22" s="119">
        <f>K22/E22</f>
        <v>3.7727465233661731E-2</v>
      </c>
      <c r="M22" s="33">
        <v>70</v>
      </c>
      <c r="N22" s="86">
        <v>25</v>
      </c>
      <c r="O22" s="33">
        <v>93</v>
      </c>
      <c r="P22" s="86">
        <v>81</v>
      </c>
      <c r="Q22" s="34">
        <v>19</v>
      </c>
      <c r="R22" s="33">
        <v>13</v>
      </c>
      <c r="S22" s="86">
        <v>18</v>
      </c>
      <c r="T22" s="33">
        <v>0</v>
      </c>
      <c r="U22" s="86">
        <v>0</v>
      </c>
      <c r="V22" s="33">
        <v>1</v>
      </c>
      <c r="W22" s="86">
        <v>4</v>
      </c>
      <c r="X22" s="189" t="s">
        <v>68</v>
      </c>
      <c r="Y22" s="59"/>
      <c r="AA22" s="13"/>
    </row>
    <row r="23" spans="2:117" ht="12.95" customHeight="1" x14ac:dyDescent="0.25">
      <c r="B23" s="78" t="s">
        <v>81</v>
      </c>
      <c r="C23" s="15"/>
      <c r="D23" s="144">
        <v>27368</v>
      </c>
      <c r="E23" s="129">
        <v>27013</v>
      </c>
      <c r="F23" s="75">
        <f t="shared" si="1"/>
        <v>-355</v>
      </c>
      <c r="G23" s="263">
        <f>I23+K23+M23+N23+O23+P23+Q23+R23+S23+T23+U23+V23+W23</f>
        <v>5763</v>
      </c>
      <c r="H23" s="166">
        <f t="shared" si="2"/>
        <v>0.21334172435494023</v>
      </c>
      <c r="I23" s="199">
        <v>4147</v>
      </c>
      <c r="J23" s="163">
        <f t="shared" si="3"/>
        <v>0.15351867619294413</v>
      </c>
      <c r="K23" s="154">
        <v>1581</v>
      </c>
      <c r="L23" s="79">
        <f>K23/E23</f>
        <v>5.8527375707992449E-2</v>
      </c>
      <c r="M23" s="30">
        <v>3</v>
      </c>
      <c r="N23" s="77">
        <v>6</v>
      </c>
      <c r="O23" s="30">
        <v>9</v>
      </c>
      <c r="P23" s="77">
        <v>4</v>
      </c>
      <c r="Q23" s="29">
        <v>8</v>
      </c>
      <c r="R23" s="30">
        <v>3</v>
      </c>
      <c r="S23" s="77">
        <v>2</v>
      </c>
      <c r="T23" s="30">
        <v>0</v>
      </c>
      <c r="U23" s="77">
        <v>0</v>
      </c>
      <c r="V23" s="30">
        <v>0</v>
      </c>
      <c r="W23" s="77">
        <v>0</v>
      </c>
      <c r="X23" s="115" t="s">
        <v>68</v>
      </c>
      <c r="Y23" s="59"/>
    </row>
    <row r="24" spans="2:117" ht="12.95" customHeight="1" x14ac:dyDescent="0.25">
      <c r="B24" s="74" t="s">
        <v>82</v>
      </c>
      <c r="C24" s="15"/>
      <c r="D24" s="144">
        <v>65493</v>
      </c>
      <c r="E24" s="129">
        <v>64466</v>
      </c>
      <c r="F24" s="75">
        <f t="shared" si="1"/>
        <v>-1027</v>
      </c>
      <c r="G24" s="263">
        <f>I24+K24+M24+N24+O24+P24+Q24+R24+S24+T24+U24+V24+W24</f>
        <v>13472</v>
      </c>
      <c r="H24" s="166">
        <f t="shared" si="2"/>
        <v>0.20897837619830609</v>
      </c>
      <c r="I24" s="199">
        <v>9448</v>
      </c>
      <c r="J24" s="163">
        <f t="shared" si="3"/>
        <v>0.1465578754692396</v>
      </c>
      <c r="K24" s="154">
        <v>3930</v>
      </c>
      <c r="L24" s="79">
        <f>K24/E24</f>
        <v>6.0962367759749322E-2</v>
      </c>
      <c r="M24" s="30">
        <v>11</v>
      </c>
      <c r="N24" s="77">
        <v>19</v>
      </c>
      <c r="O24" s="30">
        <v>25</v>
      </c>
      <c r="P24" s="77">
        <v>14</v>
      </c>
      <c r="Q24" s="29">
        <v>18</v>
      </c>
      <c r="R24" s="30">
        <v>4</v>
      </c>
      <c r="S24" s="77">
        <v>1</v>
      </c>
      <c r="T24" s="30">
        <v>2</v>
      </c>
      <c r="U24" s="77">
        <v>0</v>
      </c>
      <c r="V24" s="30">
        <v>0</v>
      </c>
      <c r="W24" s="77">
        <v>0</v>
      </c>
      <c r="X24" s="115" t="s">
        <v>68</v>
      </c>
      <c r="Y24" s="59"/>
    </row>
    <row r="25" spans="2:117" ht="12.95" customHeight="1" x14ac:dyDescent="0.25">
      <c r="B25" s="78" t="s">
        <v>83</v>
      </c>
      <c r="C25" s="15"/>
      <c r="D25" s="144">
        <v>22382</v>
      </c>
      <c r="E25" s="129">
        <v>21929</v>
      </c>
      <c r="F25" s="75">
        <f t="shared" si="1"/>
        <v>-453</v>
      </c>
      <c r="G25" s="263">
        <f>I25+K25+M25+N25+O25+P25+Q25+R25+S25+T25+U25+V25+W25</f>
        <v>4528</v>
      </c>
      <c r="H25" s="166">
        <f t="shared" si="2"/>
        <v>0.20648456381959962</v>
      </c>
      <c r="I25" s="199">
        <v>3126</v>
      </c>
      <c r="J25" s="163">
        <f t="shared" si="3"/>
        <v>0.14255095991609285</v>
      </c>
      <c r="K25" s="154">
        <v>1371</v>
      </c>
      <c r="L25" s="79">
        <f>K25/E25</f>
        <v>6.2519950750148212E-2</v>
      </c>
      <c r="M25" s="30">
        <v>1</v>
      </c>
      <c r="N25" s="77">
        <v>6</v>
      </c>
      <c r="O25" s="30">
        <v>7</v>
      </c>
      <c r="P25" s="77">
        <v>9</v>
      </c>
      <c r="Q25" s="29">
        <v>4</v>
      </c>
      <c r="R25" s="30">
        <v>0</v>
      </c>
      <c r="S25" s="77">
        <v>1</v>
      </c>
      <c r="T25" s="30">
        <v>0</v>
      </c>
      <c r="U25" s="77">
        <v>0</v>
      </c>
      <c r="V25" s="30">
        <v>3</v>
      </c>
      <c r="W25" s="77">
        <v>0</v>
      </c>
      <c r="X25" s="115" t="s">
        <v>68</v>
      </c>
      <c r="Y25" s="59"/>
    </row>
    <row r="26" spans="2:117" s="14" customFormat="1" ht="12.95" customHeight="1" x14ac:dyDescent="0.25">
      <c r="B26" s="74" t="s">
        <v>84</v>
      </c>
      <c r="C26" s="15"/>
      <c r="D26" s="144">
        <v>28027</v>
      </c>
      <c r="E26" s="129">
        <v>27472</v>
      </c>
      <c r="F26" s="75">
        <f t="shared" si="1"/>
        <v>-555</v>
      </c>
      <c r="G26" s="214">
        <f>I26+K26+M26+N26+O26+P26+Q26+R26+S26+T26+U26+V26+W26</f>
        <v>4844</v>
      </c>
      <c r="H26" s="217">
        <f t="shared" si="2"/>
        <v>0.17632498543972044</v>
      </c>
      <c r="I26" s="199">
        <v>3783</v>
      </c>
      <c r="J26" s="163">
        <f t="shared" si="3"/>
        <v>0.13770384391380314</v>
      </c>
      <c r="K26" s="154">
        <v>1009</v>
      </c>
      <c r="L26" s="79">
        <f>K26/E26</f>
        <v>3.6728305183459521E-2</v>
      </c>
      <c r="M26" s="30">
        <v>4</v>
      </c>
      <c r="N26" s="77">
        <v>18</v>
      </c>
      <c r="O26" s="30">
        <v>10</v>
      </c>
      <c r="P26" s="77">
        <v>8</v>
      </c>
      <c r="Q26" s="29">
        <v>4</v>
      </c>
      <c r="R26" s="30">
        <v>3</v>
      </c>
      <c r="S26" s="77">
        <v>4</v>
      </c>
      <c r="T26" s="30">
        <v>0</v>
      </c>
      <c r="U26" s="77">
        <v>0</v>
      </c>
      <c r="V26" s="30">
        <v>0</v>
      </c>
      <c r="W26" s="77">
        <v>1</v>
      </c>
      <c r="X26" s="115" t="s">
        <v>68</v>
      </c>
      <c r="Y26" s="59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</row>
    <row r="27" spans="2:117" ht="12.95" customHeight="1" x14ac:dyDescent="0.25">
      <c r="B27" s="87" t="s">
        <v>85</v>
      </c>
      <c r="C27" s="88"/>
      <c r="D27" s="147">
        <v>880528</v>
      </c>
      <c r="E27" s="132">
        <v>867113</v>
      </c>
      <c r="F27" s="89">
        <f t="shared" si="1"/>
        <v>-13415</v>
      </c>
      <c r="G27" s="215">
        <f>I27+K27+M27+N27+O27+P27+Q27+R27+S27+T27+U27+V27+W27</f>
        <v>256560</v>
      </c>
      <c r="H27" s="164">
        <f t="shared" si="2"/>
        <v>0.29587839185896186</v>
      </c>
      <c r="I27" s="198">
        <v>155326</v>
      </c>
      <c r="J27" s="162">
        <f t="shared" si="3"/>
        <v>0.17913005571361518</v>
      </c>
      <c r="K27" s="157">
        <v>42849</v>
      </c>
      <c r="L27" s="122">
        <f>K27/E27</f>
        <v>4.9415704758203373E-2</v>
      </c>
      <c r="M27" s="37">
        <v>56631</v>
      </c>
      <c r="N27" s="172">
        <v>106</v>
      </c>
      <c r="O27" s="28">
        <v>537</v>
      </c>
      <c r="P27" s="92">
        <v>364</v>
      </c>
      <c r="Q27" s="36">
        <v>193</v>
      </c>
      <c r="R27" s="38">
        <f>49+29</f>
        <v>78</v>
      </c>
      <c r="S27" s="90">
        <v>66</v>
      </c>
      <c r="T27" s="35">
        <v>7</v>
      </c>
      <c r="U27" s="90">
        <v>364</v>
      </c>
      <c r="V27" s="28">
        <v>35</v>
      </c>
      <c r="W27" s="172">
        <v>4</v>
      </c>
      <c r="X27" s="190" t="s">
        <v>68</v>
      </c>
      <c r="Y27" s="59"/>
    </row>
    <row r="28" spans="2:117" s="14" customFormat="1" ht="12.95" customHeight="1" x14ac:dyDescent="0.25">
      <c r="B28" s="74" t="s">
        <v>86</v>
      </c>
      <c r="C28" s="15"/>
      <c r="D28" s="144">
        <v>34387</v>
      </c>
      <c r="E28" s="129">
        <v>34037</v>
      </c>
      <c r="F28" s="75">
        <f t="shared" si="1"/>
        <v>-350</v>
      </c>
      <c r="G28" s="214">
        <f>I28+K28+M28+N28+O28+P28+Q28+R28+S28+T28+U28+V28+W28</f>
        <v>6068</v>
      </c>
      <c r="H28" s="217">
        <f t="shared" si="2"/>
        <v>0.17827658136733554</v>
      </c>
      <c r="I28" s="199">
        <v>4166</v>
      </c>
      <c r="J28" s="163">
        <f t="shared" si="3"/>
        <v>0.12239621588271586</v>
      </c>
      <c r="K28" s="154">
        <v>1868</v>
      </c>
      <c r="L28" s="79">
        <f>K28/E28</f>
        <v>5.488145253694509E-2</v>
      </c>
      <c r="M28" s="30">
        <v>3</v>
      </c>
      <c r="N28" s="77">
        <v>7</v>
      </c>
      <c r="O28" s="30">
        <v>14</v>
      </c>
      <c r="P28" s="77">
        <v>3</v>
      </c>
      <c r="Q28" s="29">
        <v>5</v>
      </c>
      <c r="R28" s="30">
        <v>1</v>
      </c>
      <c r="S28" s="77">
        <v>1</v>
      </c>
      <c r="T28" s="30">
        <v>0</v>
      </c>
      <c r="U28" s="77">
        <v>0</v>
      </c>
      <c r="V28" s="30">
        <v>0</v>
      </c>
      <c r="W28" s="77">
        <v>0</v>
      </c>
      <c r="X28" s="115" t="s">
        <v>68</v>
      </c>
      <c r="Y28" s="59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</row>
    <row r="29" spans="2:117" ht="12.95" customHeight="1" x14ac:dyDescent="0.25">
      <c r="B29" s="78" t="s">
        <v>87</v>
      </c>
      <c r="C29" s="15"/>
      <c r="D29" s="144">
        <v>26370</v>
      </c>
      <c r="E29" s="129">
        <v>25976</v>
      </c>
      <c r="F29" s="75">
        <f t="shared" si="1"/>
        <v>-394</v>
      </c>
      <c r="G29" s="263">
        <f>I29+K29+M29+N29+O29+P29+Q29+R29+S29+T29+U29+V29+W29</f>
        <v>5852</v>
      </c>
      <c r="H29" s="166">
        <f t="shared" si="2"/>
        <v>0.22528487834924546</v>
      </c>
      <c r="I29" s="198">
        <v>4083</v>
      </c>
      <c r="J29" s="162">
        <f t="shared" si="3"/>
        <v>0.1571835540498922</v>
      </c>
      <c r="K29" s="151">
        <v>1714</v>
      </c>
      <c r="L29" s="76">
        <f>K29/E29</f>
        <v>6.5983985217123495E-2</v>
      </c>
      <c r="M29" s="30">
        <v>16</v>
      </c>
      <c r="N29" s="77">
        <v>12</v>
      </c>
      <c r="O29" s="30">
        <v>11</v>
      </c>
      <c r="P29" s="77">
        <v>5</v>
      </c>
      <c r="Q29" s="29">
        <v>10</v>
      </c>
      <c r="R29" s="30">
        <v>1</v>
      </c>
      <c r="S29" s="77">
        <v>0</v>
      </c>
      <c r="T29" s="30">
        <v>0</v>
      </c>
      <c r="U29" s="77">
        <v>0</v>
      </c>
      <c r="V29" s="30">
        <v>0</v>
      </c>
      <c r="W29" s="77">
        <v>0</v>
      </c>
      <c r="X29" s="115" t="s">
        <v>68</v>
      </c>
      <c r="Y29" s="59"/>
    </row>
    <row r="30" spans="2:117" ht="12.95" customHeight="1" x14ac:dyDescent="0.25">
      <c r="B30" s="74" t="s">
        <v>88</v>
      </c>
      <c r="C30" s="15"/>
      <c r="D30" s="144">
        <v>156588</v>
      </c>
      <c r="E30" s="133">
        <v>156877</v>
      </c>
      <c r="F30" s="91">
        <f t="shared" si="1"/>
        <v>289</v>
      </c>
      <c r="G30" s="214">
        <f>I30+K30+M30+N30+O30+P30+Q30+R30+S30+T30+U30+V30+W30</f>
        <v>23331</v>
      </c>
      <c r="H30" s="231">
        <f t="shared" si="2"/>
        <v>0.14872160992369818</v>
      </c>
      <c r="I30" s="199">
        <v>17381</v>
      </c>
      <c r="J30" s="163">
        <f t="shared" si="3"/>
        <v>0.11079380661282406</v>
      </c>
      <c r="K30" s="154">
        <v>5633</v>
      </c>
      <c r="L30" s="79">
        <f>K30/E30</f>
        <v>3.5907111941202344E-2</v>
      </c>
      <c r="M30" s="30">
        <v>110</v>
      </c>
      <c r="N30" s="77">
        <v>24</v>
      </c>
      <c r="O30" s="30">
        <v>114</v>
      </c>
      <c r="P30" s="77">
        <v>17</v>
      </c>
      <c r="Q30" s="29">
        <v>28</v>
      </c>
      <c r="R30" s="30">
        <v>17</v>
      </c>
      <c r="S30" s="77">
        <v>6</v>
      </c>
      <c r="T30" s="30">
        <v>0</v>
      </c>
      <c r="U30" s="77">
        <v>0</v>
      </c>
      <c r="V30" s="30">
        <v>1</v>
      </c>
      <c r="W30" s="77">
        <v>0</v>
      </c>
      <c r="X30" s="115" t="s">
        <v>68</v>
      </c>
      <c r="Y30" s="59"/>
      <c r="AA30" s="13"/>
    </row>
    <row r="31" spans="2:117" ht="12.95" customHeight="1" x14ac:dyDescent="0.25">
      <c r="B31" s="78" t="s">
        <v>89</v>
      </c>
      <c r="C31" s="15"/>
      <c r="D31" s="144">
        <v>53913</v>
      </c>
      <c r="E31" s="133">
        <v>53088</v>
      </c>
      <c r="F31" s="91">
        <f t="shared" si="1"/>
        <v>-825</v>
      </c>
      <c r="G31" s="263">
        <f>I31+K31+M31+N31+O31+P31+Q31+R31+S31+T31+U31+V31+W31</f>
        <v>11405</v>
      </c>
      <c r="H31" s="166">
        <f t="shared" si="2"/>
        <v>0.21483197709463533</v>
      </c>
      <c r="I31" s="199">
        <v>8029</v>
      </c>
      <c r="J31" s="163">
        <f t="shared" si="3"/>
        <v>0.15123945147679324</v>
      </c>
      <c r="K31" s="154">
        <v>3282</v>
      </c>
      <c r="L31" s="79">
        <f>K31/E31</f>
        <v>6.1821880650994573E-2</v>
      </c>
      <c r="M31" s="30">
        <v>12</v>
      </c>
      <c r="N31" s="77">
        <v>24</v>
      </c>
      <c r="O31" s="30">
        <v>25</v>
      </c>
      <c r="P31" s="77">
        <v>13</v>
      </c>
      <c r="Q31" s="29">
        <v>15</v>
      </c>
      <c r="R31" s="30">
        <v>1</v>
      </c>
      <c r="S31" s="77">
        <v>4</v>
      </c>
      <c r="T31" s="30">
        <v>0</v>
      </c>
      <c r="U31" s="77">
        <v>0</v>
      </c>
      <c r="V31" s="30">
        <v>0</v>
      </c>
      <c r="W31" s="77">
        <v>0</v>
      </c>
      <c r="X31" s="115" t="s">
        <v>68</v>
      </c>
      <c r="Y31" s="59"/>
    </row>
    <row r="32" spans="2:117" s="14" customFormat="1" ht="12.95" customHeight="1" x14ac:dyDescent="0.25">
      <c r="B32" s="84" t="s">
        <v>90</v>
      </c>
      <c r="C32" s="17"/>
      <c r="D32" s="146">
        <v>109963</v>
      </c>
      <c r="E32" s="131">
        <v>107854</v>
      </c>
      <c r="F32" s="82">
        <f t="shared" si="1"/>
        <v>-2109</v>
      </c>
      <c r="G32" s="263">
        <f>I32+K32+M32+N32+O32+P32+Q32+R32+S32+T32+U32+V32+W32</f>
        <v>21510</v>
      </c>
      <c r="H32" s="166">
        <f t="shared" si="2"/>
        <v>0.19943627496430361</v>
      </c>
      <c r="I32" s="201">
        <v>15410</v>
      </c>
      <c r="J32" s="165">
        <f t="shared" si="3"/>
        <v>0.14287833552765775</v>
      </c>
      <c r="K32" s="156">
        <v>5841</v>
      </c>
      <c r="L32" s="119">
        <f>K32/E32</f>
        <v>5.4156544958925953E-2</v>
      </c>
      <c r="M32" s="33">
        <v>72</v>
      </c>
      <c r="N32" s="86">
        <v>78</v>
      </c>
      <c r="O32" s="33">
        <v>57</v>
      </c>
      <c r="P32" s="86">
        <v>13</v>
      </c>
      <c r="Q32" s="34">
        <v>24</v>
      </c>
      <c r="R32" s="33">
        <v>3</v>
      </c>
      <c r="S32" s="86">
        <v>3</v>
      </c>
      <c r="T32" s="33">
        <v>7</v>
      </c>
      <c r="U32" s="86">
        <v>0</v>
      </c>
      <c r="V32" s="33">
        <v>2</v>
      </c>
      <c r="W32" s="86">
        <v>0</v>
      </c>
      <c r="X32" s="189" t="s">
        <v>68</v>
      </c>
      <c r="Y32" s="59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</row>
    <row r="33" spans="2:117" ht="12.95" customHeight="1" x14ac:dyDescent="0.25">
      <c r="B33" s="78" t="s">
        <v>91</v>
      </c>
      <c r="C33" s="15"/>
      <c r="D33" s="144">
        <v>17035</v>
      </c>
      <c r="E33" s="129">
        <v>16777</v>
      </c>
      <c r="F33" s="75">
        <f t="shared" si="1"/>
        <v>-258</v>
      </c>
      <c r="G33" s="263">
        <f>I33+K33+M33+N33+O33+P33+Q33+R33+S33+T33+U33+V33+W33</f>
        <v>3727</v>
      </c>
      <c r="H33" s="166">
        <f t="shared" si="2"/>
        <v>0.22214937116290159</v>
      </c>
      <c r="I33" s="198">
        <v>2672</v>
      </c>
      <c r="J33" s="162">
        <f t="shared" si="3"/>
        <v>0.15926566132204803</v>
      </c>
      <c r="K33" s="154">
        <v>1028</v>
      </c>
      <c r="L33" s="79">
        <f>K33/E33</f>
        <v>6.1274363712225069E-2</v>
      </c>
      <c r="M33" s="30">
        <v>2</v>
      </c>
      <c r="N33" s="77">
        <v>4</v>
      </c>
      <c r="O33" s="30">
        <v>6</v>
      </c>
      <c r="P33" s="240">
        <v>10</v>
      </c>
      <c r="Q33" s="29">
        <v>2</v>
      </c>
      <c r="R33" s="30">
        <v>1</v>
      </c>
      <c r="S33" s="77">
        <v>2</v>
      </c>
      <c r="T33" s="30">
        <v>0</v>
      </c>
      <c r="U33" s="77">
        <v>0</v>
      </c>
      <c r="V33" s="30">
        <v>0</v>
      </c>
      <c r="W33" s="77">
        <v>0</v>
      </c>
      <c r="X33" s="115" t="s">
        <v>68</v>
      </c>
      <c r="Y33" s="59"/>
    </row>
    <row r="34" spans="2:117" s="14" customFormat="1" ht="12.95" customHeight="1" x14ac:dyDescent="0.25">
      <c r="B34" s="87" t="s">
        <v>92</v>
      </c>
      <c r="C34" s="18"/>
      <c r="D34" s="147">
        <v>879228</v>
      </c>
      <c r="E34" s="132">
        <v>873448</v>
      </c>
      <c r="F34" s="89">
        <f t="shared" si="1"/>
        <v>-5780</v>
      </c>
      <c r="G34" s="215">
        <f>I34+K34+M34+N34+O34+P34+Q34+R34+S34+T34+U34+V34+W34</f>
        <v>226767</v>
      </c>
      <c r="H34" s="164">
        <f t="shared" si="2"/>
        <v>0.25962278235224079</v>
      </c>
      <c r="I34" s="202">
        <v>165723</v>
      </c>
      <c r="J34" s="166">
        <f t="shared" si="3"/>
        <v>0.18973424863300392</v>
      </c>
      <c r="K34" s="152">
        <v>58130</v>
      </c>
      <c r="L34" s="76">
        <f>K34/E34</f>
        <v>6.6552330533700924E-2</v>
      </c>
      <c r="M34" s="28">
        <v>203</v>
      </c>
      <c r="N34" s="90">
        <v>1249</v>
      </c>
      <c r="O34" s="28">
        <v>533</v>
      </c>
      <c r="P34" s="92">
        <v>158</v>
      </c>
      <c r="Q34" s="36">
        <v>221</v>
      </c>
      <c r="R34" s="37">
        <v>444</v>
      </c>
      <c r="S34" s="92">
        <v>33</v>
      </c>
      <c r="T34" s="35">
        <v>15</v>
      </c>
      <c r="U34" s="92">
        <v>6</v>
      </c>
      <c r="V34" s="28">
        <v>30</v>
      </c>
      <c r="W34" s="92">
        <v>22</v>
      </c>
      <c r="X34" s="190" t="s">
        <v>68</v>
      </c>
      <c r="Y34" s="59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</row>
    <row r="35" spans="2:117" ht="12.95" customHeight="1" x14ac:dyDescent="0.25">
      <c r="B35" s="78" t="s">
        <v>93</v>
      </c>
      <c r="C35" s="15"/>
      <c r="D35" s="144">
        <v>29430</v>
      </c>
      <c r="E35" s="129">
        <v>28877</v>
      </c>
      <c r="F35" s="75">
        <f t="shared" si="1"/>
        <v>-553</v>
      </c>
      <c r="G35" s="214">
        <f>I35+K35+M35+N35+O35+P35+Q35+R35+S35+T35+U35+V35+W35</f>
        <v>5380</v>
      </c>
      <c r="H35" s="217">
        <f t="shared" si="2"/>
        <v>0.18630744190878554</v>
      </c>
      <c r="I35" s="199">
        <v>3742</v>
      </c>
      <c r="J35" s="163">
        <f t="shared" si="3"/>
        <v>0.12958409807112928</v>
      </c>
      <c r="K35" s="154">
        <v>1569</v>
      </c>
      <c r="L35" s="79">
        <f>K35/E35</f>
        <v>5.4333898950722027E-2</v>
      </c>
      <c r="M35" s="30">
        <v>38</v>
      </c>
      <c r="N35" s="77">
        <v>13</v>
      </c>
      <c r="O35" s="30">
        <v>11</v>
      </c>
      <c r="P35" s="77">
        <v>3</v>
      </c>
      <c r="Q35" s="29">
        <v>2</v>
      </c>
      <c r="R35" s="30">
        <v>0</v>
      </c>
      <c r="S35" s="77">
        <v>2</v>
      </c>
      <c r="T35" s="30">
        <v>0</v>
      </c>
      <c r="U35" s="77">
        <v>0</v>
      </c>
      <c r="V35" s="30">
        <v>0</v>
      </c>
      <c r="W35" s="77">
        <v>0</v>
      </c>
      <c r="X35" s="115" t="s">
        <v>68</v>
      </c>
      <c r="Y35" s="59"/>
    </row>
    <row r="36" spans="2:117" s="14" customFormat="1" ht="12.95" customHeight="1" x14ac:dyDescent="0.25">
      <c r="B36" s="74" t="s">
        <v>94</v>
      </c>
      <c r="C36" s="15"/>
      <c r="D36" s="144">
        <v>18896</v>
      </c>
      <c r="E36" s="129">
        <v>18434</v>
      </c>
      <c r="F36" s="75">
        <f t="shared" si="1"/>
        <v>-462</v>
      </c>
      <c r="G36" s="263">
        <f>I36+K36+M36+N36+O36+P36+Q36+R36+S36+T36+U36+V36+W36</f>
        <v>3982</v>
      </c>
      <c r="H36" s="166">
        <f t="shared" si="2"/>
        <v>0.21601388738201149</v>
      </c>
      <c r="I36" s="199">
        <v>2751</v>
      </c>
      <c r="J36" s="163">
        <f t="shared" si="3"/>
        <v>0.14923510903764783</v>
      </c>
      <c r="K36" s="154">
        <v>1195</v>
      </c>
      <c r="L36" s="79">
        <f>K36/E36</f>
        <v>6.4825865248996417E-2</v>
      </c>
      <c r="M36" s="30">
        <v>4</v>
      </c>
      <c r="N36" s="77">
        <v>7</v>
      </c>
      <c r="O36" s="30">
        <v>10</v>
      </c>
      <c r="P36" s="77">
        <v>6</v>
      </c>
      <c r="Q36" s="29">
        <v>2</v>
      </c>
      <c r="R36" s="30">
        <v>4</v>
      </c>
      <c r="S36" s="77">
        <v>2</v>
      </c>
      <c r="T36" s="30">
        <v>1</v>
      </c>
      <c r="U36" s="77">
        <v>0</v>
      </c>
      <c r="V36" s="30">
        <v>0</v>
      </c>
      <c r="W36" s="77">
        <v>0</v>
      </c>
      <c r="X36" s="115" t="s">
        <v>68</v>
      </c>
      <c r="Y36" s="59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</row>
    <row r="37" spans="2:117" ht="12.95" customHeight="1" x14ac:dyDescent="0.25">
      <c r="B37" s="78" t="s">
        <v>95</v>
      </c>
      <c r="C37" s="15"/>
      <c r="D37" s="144">
        <v>67924</v>
      </c>
      <c r="E37" s="129">
        <v>67438</v>
      </c>
      <c r="F37" s="75">
        <f t="shared" si="1"/>
        <v>-486</v>
      </c>
      <c r="G37" s="214">
        <f>I37+K37+M37+N37+O37+P37+Q37+R37+S37+T37+U37+V37+W37</f>
        <v>10275</v>
      </c>
      <c r="H37" s="231">
        <f t="shared" si="2"/>
        <v>0.15236216969661023</v>
      </c>
      <c r="I37" s="199">
        <v>7239</v>
      </c>
      <c r="J37" s="163">
        <f t="shared" si="3"/>
        <v>0.10734304101545122</v>
      </c>
      <c r="K37" s="154">
        <v>2758</v>
      </c>
      <c r="L37" s="79">
        <f>K37/E37</f>
        <v>4.089682374922151E-2</v>
      </c>
      <c r="M37" s="30">
        <v>16</v>
      </c>
      <c r="N37" s="90">
        <v>178</v>
      </c>
      <c r="O37" s="238">
        <v>52</v>
      </c>
      <c r="P37" s="77">
        <v>17</v>
      </c>
      <c r="Q37" s="29">
        <v>3</v>
      </c>
      <c r="R37" s="30">
        <v>1</v>
      </c>
      <c r="S37" s="77">
        <v>5</v>
      </c>
      <c r="T37" s="30">
        <v>3</v>
      </c>
      <c r="U37" s="77">
        <v>0</v>
      </c>
      <c r="V37" s="30">
        <v>2</v>
      </c>
      <c r="W37" s="77">
        <v>1</v>
      </c>
      <c r="X37" s="115" t="s">
        <v>68</v>
      </c>
      <c r="Y37" s="59"/>
    </row>
    <row r="38" spans="2:117" s="14" customFormat="1" ht="12.95" customHeight="1" x14ac:dyDescent="0.25">
      <c r="B38" s="84" t="s">
        <v>96</v>
      </c>
      <c r="C38" s="17"/>
      <c r="D38" s="146">
        <v>119634</v>
      </c>
      <c r="E38" s="131">
        <v>117848</v>
      </c>
      <c r="F38" s="85">
        <f t="shared" si="1"/>
        <v>-1786</v>
      </c>
      <c r="G38" s="263">
        <f>I38+K38+M38+N38+O38+P38+Q38+R38+S38+T38+U38+V38+W38</f>
        <v>25871</v>
      </c>
      <c r="H38" s="166">
        <f t="shared" si="2"/>
        <v>0.21952854524472201</v>
      </c>
      <c r="I38" s="198">
        <v>18847</v>
      </c>
      <c r="J38" s="162">
        <f t="shared" si="3"/>
        <v>0.15992634580137124</v>
      </c>
      <c r="K38" s="156">
        <v>6792</v>
      </c>
      <c r="L38" s="119">
        <f>K38/E38</f>
        <v>5.7633561876315256E-2</v>
      </c>
      <c r="M38" s="33">
        <v>32</v>
      </c>
      <c r="N38" s="86">
        <v>48</v>
      </c>
      <c r="O38" s="33">
        <v>73</v>
      </c>
      <c r="P38" s="86">
        <v>12</v>
      </c>
      <c r="Q38" s="34">
        <v>18</v>
      </c>
      <c r="R38" s="33">
        <v>12</v>
      </c>
      <c r="S38" s="86">
        <v>7</v>
      </c>
      <c r="T38" s="33">
        <v>10</v>
      </c>
      <c r="U38" s="86">
        <v>0</v>
      </c>
      <c r="V38" s="28">
        <v>19</v>
      </c>
      <c r="W38" s="86">
        <v>1</v>
      </c>
      <c r="X38" s="189" t="s">
        <v>68</v>
      </c>
      <c r="Y38" s="59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</row>
    <row r="39" spans="2:117" ht="12.95" customHeight="1" x14ac:dyDescent="0.25">
      <c r="B39" s="78" t="s">
        <v>97</v>
      </c>
      <c r="C39" s="15"/>
      <c r="D39" s="144">
        <v>24367</v>
      </c>
      <c r="E39" s="129">
        <v>23744</v>
      </c>
      <c r="F39" s="75">
        <f t="shared" si="1"/>
        <v>-623</v>
      </c>
      <c r="G39" s="263">
        <f>I39+K39+M39+N39+O39+P39+Q39+R39+S39+T39+U39+V39+W39</f>
        <v>5054</v>
      </c>
      <c r="H39" s="166">
        <f t="shared" si="2"/>
        <v>0.21285377358490565</v>
      </c>
      <c r="I39" s="199">
        <v>3492</v>
      </c>
      <c r="J39" s="163">
        <f t="shared" si="3"/>
        <v>0.1470687331536388</v>
      </c>
      <c r="K39" s="154">
        <v>1534</v>
      </c>
      <c r="L39" s="79">
        <f>K39/E39</f>
        <v>6.4605795148247977E-2</v>
      </c>
      <c r="M39" s="30">
        <v>7</v>
      </c>
      <c r="N39" s="77">
        <v>5</v>
      </c>
      <c r="O39" s="30">
        <v>8</v>
      </c>
      <c r="P39" s="77">
        <v>3</v>
      </c>
      <c r="Q39" s="29">
        <v>3</v>
      </c>
      <c r="R39" s="30">
        <v>1</v>
      </c>
      <c r="S39" s="77">
        <v>1</v>
      </c>
      <c r="T39" s="30">
        <v>0</v>
      </c>
      <c r="U39" s="77">
        <v>0</v>
      </c>
      <c r="V39" s="30">
        <v>0</v>
      </c>
      <c r="W39" s="77">
        <v>0</v>
      </c>
      <c r="X39" s="115" t="s">
        <v>68</v>
      </c>
      <c r="Y39" s="59"/>
    </row>
    <row r="40" spans="2:117" s="14" customFormat="1" ht="12.95" customHeight="1" x14ac:dyDescent="0.25">
      <c r="B40" s="87" t="s">
        <v>98</v>
      </c>
      <c r="C40" s="18"/>
      <c r="D40" s="147">
        <v>596787</v>
      </c>
      <c r="E40" s="132">
        <v>593202</v>
      </c>
      <c r="F40" s="82">
        <f t="shared" si="1"/>
        <v>-3585</v>
      </c>
      <c r="G40" s="215">
        <f>I40+K40+M40+N40+O40+P40+Q40+R40+S40+T40+U40+V40+W40</f>
        <v>172306</v>
      </c>
      <c r="H40" s="164">
        <f t="shared" si="2"/>
        <v>0.29046766531468199</v>
      </c>
      <c r="I40" s="200">
        <v>120664</v>
      </c>
      <c r="J40" s="164">
        <f t="shared" si="3"/>
        <v>0.20341131688699635</v>
      </c>
      <c r="K40" s="152">
        <v>50351</v>
      </c>
      <c r="L40" s="76">
        <f>K40/E40</f>
        <v>8.488002400531354E-2</v>
      </c>
      <c r="M40" s="35">
        <v>3</v>
      </c>
      <c r="N40" s="172">
        <v>172</v>
      </c>
      <c r="O40" s="28">
        <v>377</v>
      </c>
      <c r="P40" s="92">
        <v>235</v>
      </c>
      <c r="Q40" s="36">
        <v>201</v>
      </c>
      <c r="R40" s="38">
        <v>51</v>
      </c>
      <c r="S40" s="92">
        <v>40</v>
      </c>
      <c r="T40" s="37">
        <v>170</v>
      </c>
      <c r="U40" s="172">
        <v>0</v>
      </c>
      <c r="V40" s="28">
        <v>39</v>
      </c>
      <c r="W40" s="172">
        <v>3</v>
      </c>
      <c r="X40" s="190" t="s">
        <v>68</v>
      </c>
      <c r="Y40" s="59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</row>
    <row r="41" spans="2:117" ht="12.95" customHeight="1" x14ac:dyDescent="0.25">
      <c r="B41" s="78" t="s">
        <v>99</v>
      </c>
      <c r="C41" s="15"/>
      <c r="D41" s="144">
        <v>51571</v>
      </c>
      <c r="E41" s="129">
        <v>50696</v>
      </c>
      <c r="F41" s="75">
        <f t="shared" si="1"/>
        <v>-875</v>
      </c>
      <c r="G41" s="263">
        <f>I41+K41+M41+N41+O41+P41+Q41+R41+S41+T41+U41+V41+W41</f>
        <v>10550</v>
      </c>
      <c r="H41" s="166">
        <f t="shared" si="2"/>
        <v>0.20810320340855296</v>
      </c>
      <c r="I41" s="198">
        <v>7898</v>
      </c>
      <c r="J41" s="162">
        <f t="shared" si="3"/>
        <v>0.15579138393561623</v>
      </c>
      <c r="K41" s="154">
        <v>2531</v>
      </c>
      <c r="L41" s="79">
        <f>K41/E41</f>
        <v>4.9925043395928674E-2</v>
      </c>
      <c r="M41" s="30">
        <v>4</v>
      </c>
      <c r="N41" s="77">
        <v>68</v>
      </c>
      <c r="O41" s="30">
        <v>19</v>
      </c>
      <c r="P41" s="77">
        <v>12</v>
      </c>
      <c r="Q41" s="29">
        <v>9</v>
      </c>
      <c r="R41" s="30">
        <v>7</v>
      </c>
      <c r="S41" s="77">
        <v>0</v>
      </c>
      <c r="T41" s="30">
        <v>0</v>
      </c>
      <c r="U41" s="77">
        <v>0</v>
      </c>
      <c r="V41" s="30">
        <v>2</v>
      </c>
      <c r="W41" s="77">
        <v>0</v>
      </c>
      <c r="X41" s="115" t="s">
        <v>68</v>
      </c>
      <c r="Y41" s="59"/>
    </row>
    <row r="42" spans="2:117" s="14" customFormat="1" ht="12.95" customHeight="1" x14ac:dyDescent="0.25">
      <c r="B42" s="74" t="s">
        <v>100</v>
      </c>
      <c r="C42" s="15"/>
      <c r="D42" s="144">
        <v>17900</v>
      </c>
      <c r="E42" s="129">
        <v>17379</v>
      </c>
      <c r="F42" s="75">
        <f t="shared" si="1"/>
        <v>-521</v>
      </c>
      <c r="G42" s="263">
        <f>I42+K42+M42+N42+O42+P42+Q42+R42+S42+T42+U42+V42+W42</f>
        <v>3591</v>
      </c>
      <c r="H42" s="166">
        <f t="shared" si="2"/>
        <v>0.20662868979803212</v>
      </c>
      <c r="I42" s="199">
        <v>2527</v>
      </c>
      <c r="J42" s="163">
        <f t="shared" si="3"/>
        <v>0.1454053743023189</v>
      </c>
      <c r="K42" s="154">
        <v>1046</v>
      </c>
      <c r="L42" s="79">
        <f>K42/E42</f>
        <v>6.0187582714770697E-2</v>
      </c>
      <c r="M42" s="30">
        <v>1</v>
      </c>
      <c r="N42" s="77">
        <v>4</v>
      </c>
      <c r="O42" s="30">
        <v>8</v>
      </c>
      <c r="P42" s="77">
        <v>1</v>
      </c>
      <c r="Q42" s="29">
        <v>4</v>
      </c>
      <c r="R42" s="30">
        <v>0</v>
      </c>
      <c r="S42" s="77">
        <v>0</v>
      </c>
      <c r="T42" s="30">
        <v>0</v>
      </c>
      <c r="U42" s="77">
        <v>0</v>
      </c>
      <c r="V42" s="30">
        <v>0</v>
      </c>
      <c r="W42" s="77">
        <v>0</v>
      </c>
      <c r="X42" s="115" t="s">
        <v>68</v>
      </c>
      <c r="Y42" s="59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</row>
    <row r="43" spans="2:117" ht="12.95" customHeight="1" x14ac:dyDescent="0.25">
      <c r="B43" s="78" t="s">
        <v>101</v>
      </c>
      <c r="C43" s="15"/>
      <c r="D43" s="144">
        <v>10035</v>
      </c>
      <c r="E43" s="129">
        <v>9810</v>
      </c>
      <c r="F43" s="75">
        <f t="shared" si="1"/>
        <v>-225</v>
      </c>
      <c r="G43" s="263">
        <f>I43+K43+M43+N43+O43+P43+Q43+R43+S43+T43+U43+V43+W43</f>
        <v>2111</v>
      </c>
      <c r="H43" s="166">
        <f t="shared" si="2"/>
        <v>0.21518858307849134</v>
      </c>
      <c r="I43" s="199">
        <v>1506</v>
      </c>
      <c r="J43" s="163">
        <f t="shared" si="3"/>
        <v>0.15351681957186544</v>
      </c>
      <c r="K43" s="154">
        <v>588</v>
      </c>
      <c r="L43" s="79">
        <f>K43/E43</f>
        <v>5.9938837920489298E-2</v>
      </c>
      <c r="M43" s="30">
        <v>1</v>
      </c>
      <c r="N43" s="77">
        <v>2</v>
      </c>
      <c r="O43" s="30">
        <v>5</v>
      </c>
      <c r="P43" s="240">
        <v>8</v>
      </c>
      <c r="Q43" s="29">
        <v>0</v>
      </c>
      <c r="R43" s="30">
        <v>1</v>
      </c>
      <c r="S43" s="77">
        <v>0</v>
      </c>
      <c r="T43" s="30">
        <v>0</v>
      </c>
      <c r="U43" s="77">
        <v>0</v>
      </c>
      <c r="V43" s="30">
        <v>0</v>
      </c>
      <c r="W43" s="77">
        <v>0</v>
      </c>
      <c r="X43" s="115" t="s">
        <v>68</v>
      </c>
      <c r="Y43" s="59"/>
    </row>
    <row r="44" spans="2:117" s="14" customFormat="1" ht="12.95" customHeight="1" x14ac:dyDescent="0.25">
      <c r="B44" s="74" t="s">
        <v>102</v>
      </c>
      <c r="C44" s="15"/>
      <c r="D44" s="144">
        <v>19729</v>
      </c>
      <c r="E44" s="129">
        <v>19810</v>
      </c>
      <c r="F44" s="75">
        <f t="shared" si="1"/>
        <v>81</v>
      </c>
      <c r="G44" s="263">
        <f>I44+K44+M44+N44+O44+P44+Q44+R44+S44+T44+U44+V44+W44</f>
        <v>4591</v>
      </c>
      <c r="H44" s="166">
        <f t="shared" si="2"/>
        <v>0.23175164058556286</v>
      </c>
      <c r="I44" s="198">
        <v>3305</v>
      </c>
      <c r="J44" s="162">
        <f t="shared" si="3"/>
        <v>0.1668349318525997</v>
      </c>
      <c r="K44" s="154">
        <v>1205</v>
      </c>
      <c r="L44" s="79">
        <f>K44/E44</f>
        <v>6.0827864714790507E-2</v>
      </c>
      <c r="M44" s="30">
        <v>12</v>
      </c>
      <c r="N44" s="239">
        <v>39</v>
      </c>
      <c r="O44" s="238">
        <v>16</v>
      </c>
      <c r="P44" s="77">
        <v>7</v>
      </c>
      <c r="Q44" s="29">
        <v>0</v>
      </c>
      <c r="R44" s="30">
        <v>1</v>
      </c>
      <c r="S44" s="77">
        <v>2</v>
      </c>
      <c r="T44" s="30">
        <v>0</v>
      </c>
      <c r="U44" s="77">
        <v>0</v>
      </c>
      <c r="V44" s="30">
        <v>0</v>
      </c>
      <c r="W44" s="77">
        <v>4</v>
      </c>
      <c r="X44" s="115" t="s">
        <v>68</v>
      </c>
      <c r="Y44" s="59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</row>
    <row r="45" spans="2:117" ht="12.95" customHeight="1" x14ac:dyDescent="0.25">
      <c r="B45" s="78" t="s">
        <v>103</v>
      </c>
      <c r="C45" s="15"/>
      <c r="D45" s="144">
        <v>27203</v>
      </c>
      <c r="E45" s="129">
        <v>26800</v>
      </c>
      <c r="F45" s="75">
        <f t="shared" si="1"/>
        <v>-403</v>
      </c>
      <c r="G45" s="263">
        <f>I45+K45+M45+N45+O45+P45+Q45+R45+S45+T45+U45+V45+W45</f>
        <v>6375</v>
      </c>
      <c r="H45" s="166">
        <f t="shared" si="2"/>
        <v>0.23787313432835822</v>
      </c>
      <c r="I45" s="198">
        <v>4470</v>
      </c>
      <c r="J45" s="162">
        <f t="shared" si="3"/>
        <v>0.16679104477611939</v>
      </c>
      <c r="K45" s="151">
        <v>1845</v>
      </c>
      <c r="L45" s="76">
        <f>K45/E45</f>
        <v>6.8843283582089548E-2</v>
      </c>
      <c r="M45" s="30">
        <v>30</v>
      </c>
      <c r="N45" s="77">
        <v>8</v>
      </c>
      <c r="O45" s="30">
        <v>8</v>
      </c>
      <c r="P45" s="77">
        <v>4</v>
      </c>
      <c r="Q45" s="29">
        <v>2</v>
      </c>
      <c r="R45" s="30">
        <v>6</v>
      </c>
      <c r="S45" s="77">
        <v>2</v>
      </c>
      <c r="T45" s="30">
        <v>0</v>
      </c>
      <c r="U45" s="77">
        <v>0</v>
      </c>
      <c r="V45" s="30">
        <v>0</v>
      </c>
      <c r="W45" s="77">
        <v>0</v>
      </c>
      <c r="X45" s="115" t="s">
        <v>68</v>
      </c>
      <c r="Y45" s="59"/>
    </row>
    <row r="46" spans="2:117" s="14" customFormat="1" ht="12.95" customHeight="1" x14ac:dyDescent="0.25">
      <c r="B46" s="74" t="s">
        <v>104</v>
      </c>
      <c r="C46" s="15"/>
      <c r="D46" s="144">
        <v>18446</v>
      </c>
      <c r="E46" s="129">
        <v>17983</v>
      </c>
      <c r="F46" s="75">
        <f t="shared" si="1"/>
        <v>-463</v>
      </c>
      <c r="G46" s="263">
        <f>I46+K46+M46+N46+O46+P46+Q46+R46+S46+T46+U46+V46+W46</f>
        <v>3927</v>
      </c>
      <c r="H46" s="166">
        <f t="shared" si="2"/>
        <v>0.21837290774620474</v>
      </c>
      <c r="I46" s="199">
        <v>2683</v>
      </c>
      <c r="J46" s="163">
        <f t="shared" si="3"/>
        <v>0.14919646332647502</v>
      </c>
      <c r="K46" s="151">
        <v>1223</v>
      </c>
      <c r="L46" s="76">
        <f>K46/E46</f>
        <v>6.8008674859589613E-2</v>
      </c>
      <c r="M46" s="30">
        <v>0</v>
      </c>
      <c r="N46" s="77">
        <v>4</v>
      </c>
      <c r="O46" s="30">
        <v>8</v>
      </c>
      <c r="P46" s="77">
        <v>6</v>
      </c>
      <c r="Q46" s="29">
        <v>2</v>
      </c>
      <c r="R46" s="30">
        <v>1</v>
      </c>
      <c r="S46" s="77">
        <v>0</v>
      </c>
      <c r="T46" s="30">
        <v>0</v>
      </c>
      <c r="U46" s="77">
        <v>0</v>
      </c>
      <c r="V46" s="30">
        <v>0</v>
      </c>
      <c r="W46" s="77">
        <v>0</v>
      </c>
      <c r="X46" s="115" t="s">
        <v>68</v>
      </c>
      <c r="Y46" s="59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</row>
    <row r="47" spans="2:117" ht="12.95" customHeight="1" x14ac:dyDescent="0.25">
      <c r="B47" s="78" t="s">
        <v>105</v>
      </c>
      <c r="C47" s="15"/>
      <c r="D47" s="144">
        <v>18072</v>
      </c>
      <c r="E47" s="129">
        <v>17641</v>
      </c>
      <c r="F47" s="75">
        <f t="shared" si="1"/>
        <v>-431</v>
      </c>
      <c r="G47" s="263">
        <f>I47+K47+M47+N47+O47+P47+Q47+R47+S47+T47+U47+V47+W47</f>
        <v>4033</v>
      </c>
      <c r="H47" s="166">
        <f t="shared" si="2"/>
        <v>0.228615157870869</v>
      </c>
      <c r="I47" s="199">
        <v>2626</v>
      </c>
      <c r="J47" s="163">
        <f t="shared" si="3"/>
        <v>0.14885777450257923</v>
      </c>
      <c r="K47" s="152">
        <v>1379</v>
      </c>
      <c r="L47" s="76">
        <f>K47/E47</f>
        <v>7.8170171758970577E-2</v>
      </c>
      <c r="M47" s="30">
        <v>1</v>
      </c>
      <c r="N47" s="77">
        <v>6</v>
      </c>
      <c r="O47" s="30">
        <v>18</v>
      </c>
      <c r="P47" s="77">
        <v>0</v>
      </c>
      <c r="Q47" s="29">
        <v>1</v>
      </c>
      <c r="R47" s="30">
        <v>2</v>
      </c>
      <c r="S47" s="77">
        <v>0</v>
      </c>
      <c r="T47" s="30">
        <v>0</v>
      </c>
      <c r="U47" s="77">
        <v>0</v>
      </c>
      <c r="V47" s="30">
        <v>0</v>
      </c>
      <c r="W47" s="77">
        <v>0</v>
      </c>
      <c r="X47" s="115" t="s">
        <v>68</v>
      </c>
      <c r="Y47" s="59"/>
    </row>
    <row r="48" spans="2:117" s="14" customFormat="1" ht="12.95" customHeight="1" x14ac:dyDescent="0.25">
      <c r="B48" s="74" t="s">
        <v>106</v>
      </c>
      <c r="C48" s="15"/>
      <c r="D48" s="144">
        <v>36581</v>
      </c>
      <c r="E48" s="129">
        <v>35970</v>
      </c>
      <c r="F48" s="75">
        <f t="shared" si="1"/>
        <v>-611</v>
      </c>
      <c r="G48" s="214">
        <f>I48+K48+M48+N48+O48+P48+Q48+R48+S48+T48+U48+V48+W48</f>
        <v>7003</v>
      </c>
      <c r="H48" s="217">
        <f t="shared" si="2"/>
        <v>0.19469001946066167</v>
      </c>
      <c r="I48" s="199">
        <v>5549</v>
      </c>
      <c r="J48" s="163">
        <f t="shared" si="3"/>
        <v>0.15426744509313317</v>
      </c>
      <c r="K48" s="154">
        <v>1389</v>
      </c>
      <c r="L48" s="79">
        <f>K48/E48</f>
        <v>3.8615512927439533E-2</v>
      </c>
      <c r="M48" s="30">
        <v>23</v>
      </c>
      <c r="N48" s="77">
        <v>6</v>
      </c>
      <c r="O48" s="30">
        <v>16</v>
      </c>
      <c r="P48" s="77">
        <v>9</v>
      </c>
      <c r="Q48" s="29">
        <v>8</v>
      </c>
      <c r="R48" s="30">
        <v>2</v>
      </c>
      <c r="S48" s="77">
        <v>1</v>
      </c>
      <c r="T48" s="30">
        <v>0</v>
      </c>
      <c r="U48" s="77">
        <v>0</v>
      </c>
      <c r="V48" s="30">
        <v>0</v>
      </c>
      <c r="W48" s="77">
        <v>0</v>
      </c>
      <c r="X48" s="115" t="s">
        <v>68</v>
      </c>
      <c r="Y48" s="59"/>
      <c r="Z48" s="114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</row>
    <row r="49" spans="2:117" ht="12.95" customHeight="1" x14ac:dyDescent="0.25">
      <c r="B49" s="78" t="s">
        <v>107</v>
      </c>
      <c r="C49" s="15"/>
      <c r="D49" s="144">
        <v>20752</v>
      </c>
      <c r="E49" s="129">
        <v>20177</v>
      </c>
      <c r="F49" s="75">
        <f t="shared" si="1"/>
        <v>-575</v>
      </c>
      <c r="G49" s="263">
        <f>I49+K49+M49+N49+O49+P49+Q49+R49+S49+T49+U49+V49+W49</f>
        <v>4893</v>
      </c>
      <c r="H49" s="166">
        <f t="shared" si="2"/>
        <v>0.24250384100708727</v>
      </c>
      <c r="I49" s="198">
        <v>3333</v>
      </c>
      <c r="J49" s="162">
        <f t="shared" si="3"/>
        <v>0.16518808544382219</v>
      </c>
      <c r="K49" s="152">
        <v>1526</v>
      </c>
      <c r="L49" s="76">
        <f>K49/E49</f>
        <v>7.56306685830401E-2</v>
      </c>
      <c r="M49" s="30">
        <v>9</v>
      </c>
      <c r="N49" s="77">
        <v>6</v>
      </c>
      <c r="O49" s="30">
        <v>10</v>
      </c>
      <c r="P49" s="77">
        <v>7</v>
      </c>
      <c r="Q49" s="29">
        <v>1</v>
      </c>
      <c r="R49" s="30">
        <v>1</v>
      </c>
      <c r="S49" s="77">
        <v>0</v>
      </c>
      <c r="T49" s="30">
        <v>0</v>
      </c>
      <c r="U49" s="77">
        <v>0</v>
      </c>
      <c r="V49" s="30">
        <v>0</v>
      </c>
      <c r="W49" s="77">
        <v>0</v>
      </c>
      <c r="X49" s="115" t="s">
        <v>68</v>
      </c>
      <c r="Y49" s="59"/>
    </row>
    <row r="50" spans="2:117" s="14" customFormat="1" ht="12.95" customHeight="1" x14ac:dyDescent="0.25">
      <c r="B50" s="74" t="s">
        <v>108</v>
      </c>
      <c r="C50" s="15"/>
      <c r="D50" s="144">
        <v>46775</v>
      </c>
      <c r="E50" s="129">
        <v>45732</v>
      </c>
      <c r="F50" s="75">
        <f t="shared" si="1"/>
        <v>-1043</v>
      </c>
      <c r="G50" s="215">
        <f>I50+K50+M50+N50+O50+P50+Q50+R50+S50+T50+U50+V50+W50</f>
        <v>12674</v>
      </c>
      <c r="H50" s="164">
        <f t="shared" si="2"/>
        <v>0.27713635966063149</v>
      </c>
      <c r="I50" s="198">
        <v>8752</v>
      </c>
      <c r="J50" s="162">
        <f t="shared" si="3"/>
        <v>0.19137584186127876</v>
      </c>
      <c r="K50" s="152">
        <v>3788</v>
      </c>
      <c r="L50" s="76">
        <f>K50/E50</f>
        <v>8.2830403218752735E-2</v>
      </c>
      <c r="M50" s="30">
        <v>13</v>
      </c>
      <c r="N50" s="77">
        <v>16</v>
      </c>
      <c r="O50" s="30">
        <v>21</v>
      </c>
      <c r="P50" s="240">
        <v>33</v>
      </c>
      <c r="Q50" s="29">
        <v>8</v>
      </c>
      <c r="R50" s="30">
        <v>6</v>
      </c>
      <c r="S50" s="77">
        <v>1</v>
      </c>
      <c r="T50" s="28">
        <v>29</v>
      </c>
      <c r="U50" s="77">
        <v>0</v>
      </c>
      <c r="V50" s="30">
        <v>6</v>
      </c>
      <c r="W50" s="77">
        <v>1</v>
      </c>
      <c r="X50" s="115" t="s">
        <v>68</v>
      </c>
      <c r="Y50" s="59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</row>
    <row r="51" spans="2:117" ht="12.95" customHeight="1" x14ac:dyDescent="0.25">
      <c r="B51" s="78" t="s">
        <v>109</v>
      </c>
      <c r="C51" s="15"/>
      <c r="D51" s="144">
        <v>42307</v>
      </c>
      <c r="E51" s="129">
        <v>41562</v>
      </c>
      <c r="F51" s="75">
        <f t="shared" si="1"/>
        <v>-745</v>
      </c>
      <c r="G51" s="263">
        <f>I51+K51+M51+N51+O51+P51+Q51+R51+S51+T51+U51+V51+W51</f>
        <v>9198</v>
      </c>
      <c r="H51" s="166">
        <f t="shared" si="2"/>
        <v>0.22130792550887829</v>
      </c>
      <c r="I51" s="198">
        <v>6536</v>
      </c>
      <c r="J51" s="162">
        <f t="shared" si="3"/>
        <v>0.15725903469515423</v>
      </c>
      <c r="K51" s="154">
        <v>2593</v>
      </c>
      <c r="L51" s="79">
        <f>K51/E51</f>
        <v>6.2388720465810114E-2</v>
      </c>
      <c r="M51" s="30">
        <v>6</v>
      </c>
      <c r="N51" s="77">
        <v>13</v>
      </c>
      <c r="O51" s="30">
        <v>20</v>
      </c>
      <c r="P51" s="77">
        <v>14</v>
      </c>
      <c r="Q51" s="29">
        <v>11</v>
      </c>
      <c r="R51" s="30">
        <v>5</v>
      </c>
      <c r="S51" s="77">
        <v>0</v>
      </c>
      <c r="T51" s="30">
        <v>0</v>
      </c>
      <c r="U51" s="77">
        <v>0</v>
      </c>
      <c r="V51" s="30">
        <v>0</v>
      </c>
      <c r="W51" s="77">
        <v>0</v>
      </c>
      <c r="X51" s="115" t="s">
        <v>68</v>
      </c>
      <c r="Y51" s="59"/>
    </row>
    <row r="52" spans="2:117" ht="12.95" customHeight="1" x14ac:dyDescent="0.25">
      <c r="B52" s="74" t="s">
        <v>110</v>
      </c>
      <c r="C52" s="15"/>
      <c r="D52" s="144">
        <v>162249</v>
      </c>
      <c r="E52" s="133">
        <v>160359</v>
      </c>
      <c r="F52" s="91">
        <f t="shared" si="1"/>
        <v>-1890</v>
      </c>
      <c r="G52" s="214">
        <f>I52+K52+M52+N52+O52+P52+Q52+R52+S52+T52+U52+V52+W52</f>
        <v>27792</v>
      </c>
      <c r="H52" s="217">
        <f t="shared" si="2"/>
        <v>0.1733111331450059</v>
      </c>
      <c r="I52" s="199">
        <v>19149</v>
      </c>
      <c r="J52" s="163">
        <f t="shared" si="3"/>
        <v>0.11941331637139169</v>
      </c>
      <c r="K52" s="154">
        <v>8283</v>
      </c>
      <c r="L52" s="79">
        <f>K52/E52</f>
        <v>5.1652853909041591E-2</v>
      </c>
      <c r="M52" s="30">
        <v>51</v>
      </c>
      <c r="N52" s="77">
        <v>101</v>
      </c>
      <c r="O52" s="30">
        <v>100</v>
      </c>
      <c r="P52" s="77">
        <v>31</v>
      </c>
      <c r="Q52" s="29">
        <v>18</v>
      </c>
      <c r="R52" s="30">
        <v>17</v>
      </c>
      <c r="S52" s="77">
        <v>10</v>
      </c>
      <c r="T52" s="30">
        <v>6</v>
      </c>
      <c r="U52" s="77">
        <v>0</v>
      </c>
      <c r="V52" s="28">
        <v>25</v>
      </c>
      <c r="W52" s="77">
        <v>1</v>
      </c>
      <c r="X52" s="115" t="s">
        <v>68</v>
      </c>
      <c r="Y52" s="59"/>
      <c r="AA52" s="13"/>
    </row>
    <row r="53" spans="2:117" ht="12.95" customHeight="1" x14ac:dyDescent="0.25">
      <c r="B53" s="78" t="s">
        <v>111</v>
      </c>
      <c r="C53" s="15"/>
      <c r="D53" s="144">
        <v>42613</v>
      </c>
      <c r="E53" s="129">
        <v>41526</v>
      </c>
      <c r="F53" s="75">
        <f t="shared" si="1"/>
        <v>-1087</v>
      </c>
      <c r="G53" s="215">
        <f>I53+K53+M53+N53+O53+P53+Q53+R53+S53+T53+U53+V53+W53</f>
        <v>12616</v>
      </c>
      <c r="H53" s="164">
        <f t="shared" si="2"/>
        <v>0.3038096614169436</v>
      </c>
      <c r="I53" s="200">
        <v>8888</v>
      </c>
      <c r="J53" s="164">
        <f t="shared" si="3"/>
        <v>0.21403458074459375</v>
      </c>
      <c r="K53" s="153">
        <v>3648</v>
      </c>
      <c r="L53" s="80">
        <f>K53/E53</f>
        <v>8.7848576795260799E-2</v>
      </c>
      <c r="M53" s="30">
        <v>31</v>
      </c>
      <c r="N53" s="77">
        <v>6</v>
      </c>
      <c r="O53" s="30">
        <v>17</v>
      </c>
      <c r="P53" s="77">
        <v>10</v>
      </c>
      <c r="Q53" s="29">
        <v>7</v>
      </c>
      <c r="R53" s="30">
        <v>2</v>
      </c>
      <c r="S53" s="77">
        <v>3</v>
      </c>
      <c r="T53" s="30">
        <v>4</v>
      </c>
      <c r="U53" s="77">
        <v>0</v>
      </c>
      <c r="V53" s="30">
        <v>0</v>
      </c>
      <c r="W53" s="77">
        <v>0</v>
      </c>
      <c r="X53" s="115" t="s">
        <v>68</v>
      </c>
      <c r="Y53" s="59"/>
    </row>
    <row r="54" spans="2:117" s="14" customFormat="1" ht="12.95" customHeight="1" x14ac:dyDescent="0.25">
      <c r="B54" s="84" t="s">
        <v>112</v>
      </c>
      <c r="C54" s="17"/>
      <c r="D54" s="146">
        <v>125377</v>
      </c>
      <c r="E54" s="131">
        <v>124103</v>
      </c>
      <c r="F54" s="85">
        <f t="shared" si="1"/>
        <v>-1274</v>
      </c>
      <c r="G54" s="263">
        <f>I54+K54+M54+N54+O54+P54+Q54+R54+S54+T54+U54+V54+W54</f>
        <v>26414</v>
      </c>
      <c r="H54" s="166">
        <f t="shared" si="2"/>
        <v>0.21283933506845121</v>
      </c>
      <c r="I54" s="201">
        <v>19087</v>
      </c>
      <c r="J54" s="165">
        <f t="shared" si="3"/>
        <v>0.15379966640613038</v>
      </c>
      <c r="K54" s="156">
        <v>7114</v>
      </c>
      <c r="L54" s="119">
        <f>K54/E54</f>
        <v>5.7323352376654875E-2</v>
      </c>
      <c r="M54" s="33">
        <v>11</v>
      </c>
      <c r="N54" s="86">
        <v>93</v>
      </c>
      <c r="O54" s="33">
        <v>61</v>
      </c>
      <c r="P54" s="86">
        <v>15</v>
      </c>
      <c r="Q54" s="34">
        <v>25</v>
      </c>
      <c r="R54" s="33">
        <v>4</v>
      </c>
      <c r="S54" s="86">
        <v>4</v>
      </c>
      <c r="T54" s="33">
        <v>0</v>
      </c>
      <c r="U54" s="86">
        <v>0</v>
      </c>
      <c r="V54" s="33">
        <v>0</v>
      </c>
      <c r="W54" s="86">
        <v>0</v>
      </c>
      <c r="X54" s="189" t="s">
        <v>68</v>
      </c>
      <c r="Y54" s="59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</row>
    <row r="55" spans="2:117" ht="12.95" customHeight="1" x14ac:dyDescent="0.25">
      <c r="B55" s="78" t="s">
        <v>113</v>
      </c>
      <c r="C55" s="15"/>
      <c r="D55" s="144">
        <v>32163</v>
      </c>
      <c r="E55" s="129">
        <v>31823</v>
      </c>
      <c r="F55" s="75">
        <f t="shared" si="1"/>
        <v>-340</v>
      </c>
      <c r="G55" s="263">
        <f>I55+K55+M55+N55+O55+P55+Q55+R55+S55+T55+U55+V55+W55</f>
        <v>6878</v>
      </c>
      <c r="H55" s="166">
        <f t="shared" si="2"/>
        <v>0.21613298557646984</v>
      </c>
      <c r="I55" s="199">
        <v>4684</v>
      </c>
      <c r="J55" s="163">
        <f t="shared" si="3"/>
        <v>0.14718913993023913</v>
      </c>
      <c r="K55" s="154">
        <v>2042</v>
      </c>
      <c r="L55" s="79">
        <f>K55/E55</f>
        <v>6.4167426075479997E-2</v>
      </c>
      <c r="M55" s="30">
        <v>7</v>
      </c>
      <c r="N55" s="90">
        <v>121</v>
      </c>
      <c r="O55" s="238">
        <v>13</v>
      </c>
      <c r="P55" s="77">
        <v>4</v>
      </c>
      <c r="Q55" s="29">
        <v>7</v>
      </c>
      <c r="R55" s="30">
        <v>0</v>
      </c>
      <c r="S55" s="77">
        <v>0</v>
      </c>
      <c r="T55" s="30">
        <v>0</v>
      </c>
      <c r="U55" s="77">
        <v>0</v>
      </c>
      <c r="V55" s="30">
        <v>0</v>
      </c>
      <c r="W55" s="77">
        <v>0</v>
      </c>
      <c r="X55" s="115" t="s">
        <v>68</v>
      </c>
      <c r="Y55" s="59"/>
    </row>
    <row r="56" spans="2:117" s="14" customFormat="1" ht="12.95" customHeight="1" x14ac:dyDescent="0.25">
      <c r="B56" s="81" t="s">
        <v>114</v>
      </c>
      <c r="C56" s="16"/>
      <c r="D56" s="145">
        <v>219388</v>
      </c>
      <c r="E56" s="130">
        <v>216287</v>
      </c>
      <c r="F56" s="82">
        <f t="shared" si="1"/>
        <v>-3101</v>
      </c>
      <c r="G56" s="215">
        <f>I56+K56+M56+N56+O56+P56+Q56+R56+S56+T56+U56+V56+W56</f>
        <v>57328</v>
      </c>
      <c r="H56" s="164">
        <f t="shared" si="2"/>
        <v>0.26505522754488248</v>
      </c>
      <c r="I56" s="198">
        <v>39609</v>
      </c>
      <c r="J56" s="162">
        <f t="shared" si="3"/>
        <v>0.18313167226879101</v>
      </c>
      <c r="K56" s="152">
        <v>17344</v>
      </c>
      <c r="L56" s="76">
        <f>K56/E56</f>
        <v>8.0189747881287368E-2</v>
      </c>
      <c r="M56" s="31">
        <v>90</v>
      </c>
      <c r="N56" s="83">
        <v>69</v>
      </c>
      <c r="O56" s="31">
        <v>110</v>
      </c>
      <c r="P56" s="83">
        <v>4</v>
      </c>
      <c r="Q56" s="32">
        <v>39</v>
      </c>
      <c r="R56" s="31">
        <v>1</v>
      </c>
      <c r="S56" s="92">
        <v>30</v>
      </c>
      <c r="T56" s="28">
        <v>28</v>
      </c>
      <c r="U56" s="83">
        <v>0</v>
      </c>
      <c r="V56" s="31">
        <v>3</v>
      </c>
      <c r="W56" s="83">
        <v>1</v>
      </c>
      <c r="X56" s="188" t="s">
        <v>68</v>
      </c>
      <c r="Y56" s="59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</row>
    <row r="57" spans="2:117" ht="12.95" customHeight="1" x14ac:dyDescent="0.25">
      <c r="B57" s="93" t="s">
        <v>115</v>
      </c>
      <c r="C57" s="16"/>
      <c r="D57" s="145">
        <v>295333</v>
      </c>
      <c r="E57" s="130">
        <v>294853</v>
      </c>
      <c r="F57" s="121">
        <f t="shared" si="1"/>
        <v>-480</v>
      </c>
      <c r="G57" s="215">
        <f>I57+K57+M57+N57+O57+P57+Q57+R57+S57+T57+U57+V57+W57</f>
        <v>97743</v>
      </c>
      <c r="H57" s="164">
        <f t="shared" si="2"/>
        <v>0.33149739022495955</v>
      </c>
      <c r="I57" s="200">
        <v>65335</v>
      </c>
      <c r="J57" s="164">
        <f t="shared" si="3"/>
        <v>0.22158499320000136</v>
      </c>
      <c r="K57" s="153">
        <v>31432</v>
      </c>
      <c r="L57" s="80">
        <f>K57/E57</f>
        <v>0.10660227299705277</v>
      </c>
      <c r="M57" s="28">
        <v>285</v>
      </c>
      <c r="N57" s="83">
        <v>179</v>
      </c>
      <c r="O57" s="31">
        <v>134</v>
      </c>
      <c r="P57" s="83">
        <v>61</v>
      </c>
      <c r="Q57" s="39">
        <v>89</v>
      </c>
      <c r="R57" s="37">
        <v>213</v>
      </c>
      <c r="S57" s="83">
        <v>11</v>
      </c>
      <c r="T57" s="31">
        <v>0</v>
      </c>
      <c r="U57" s="83">
        <v>0</v>
      </c>
      <c r="V57" s="31">
        <v>4</v>
      </c>
      <c r="W57" s="83">
        <v>0</v>
      </c>
      <c r="X57" s="188" t="s">
        <v>68</v>
      </c>
      <c r="Y57" s="59"/>
    </row>
    <row r="58" spans="2:117" s="14" customFormat="1" ht="12.95" customHeight="1" x14ac:dyDescent="0.25">
      <c r="B58" s="74" t="s">
        <v>116</v>
      </c>
      <c r="C58" s="15"/>
      <c r="D58" s="144">
        <v>25987</v>
      </c>
      <c r="E58" s="129">
        <v>25872</v>
      </c>
      <c r="F58" s="75">
        <f t="shared" si="1"/>
        <v>-115</v>
      </c>
      <c r="G58" s="214">
        <f>I58+K58+M58+N58+O58+P58+Q58+R58+S58+T58+U58+V58+W58</f>
        <v>4972</v>
      </c>
      <c r="H58" s="217">
        <f t="shared" si="2"/>
        <v>0.19217687074829931</v>
      </c>
      <c r="I58" s="199">
        <v>3627</v>
      </c>
      <c r="J58" s="163">
        <f t="shared" si="3"/>
        <v>0.14019016697588127</v>
      </c>
      <c r="K58" s="154">
        <v>1299</v>
      </c>
      <c r="L58" s="79">
        <f>K58/E58</f>
        <v>5.0208719851576995E-2</v>
      </c>
      <c r="M58" s="30">
        <v>3</v>
      </c>
      <c r="N58" s="77">
        <v>8</v>
      </c>
      <c r="O58" s="30">
        <v>20</v>
      </c>
      <c r="P58" s="77">
        <v>6</v>
      </c>
      <c r="Q58" s="29">
        <v>5</v>
      </c>
      <c r="R58" s="30">
        <v>3</v>
      </c>
      <c r="S58" s="77">
        <v>1</v>
      </c>
      <c r="T58" s="30">
        <v>0</v>
      </c>
      <c r="U58" s="77">
        <v>0</v>
      </c>
      <c r="V58" s="30">
        <v>0</v>
      </c>
      <c r="W58" s="77">
        <v>0</v>
      </c>
      <c r="X58" s="115" t="s">
        <v>68</v>
      </c>
      <c r="Y58" s="59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</row>
    <row r="59" spans="2:117" ht="12.95" customHeight="1" x14ac:dyDescent="0.25">
      <c r="B59" s="94" t="s">
        <v>117</v>
      </c>
      <c r="C59" s="17"/>
      <c r="D59" s="146">
        <v>163377</v>
      </c>
      <c r="E59" s="131">
        <v>160131</v>
      </c>
      <c r="F59" s="85">
        <f t="shared" si="1"/>
        <v>-3246</v>
      </c>
      <c r="G59" s="263">
        <f>I59+K59+M59+N59+O59+P59+Q59+R59+S59+T59+U59+V59+W59</f>
        <v>40624</v>
      </c>
      <c r="H59" s="166">
        <f t="shared" si="2"/>
        <v>0.25369228943802263</v>
      </c>
      <c r="I59" s="198">
        <v>27821</v>
      </c>
      <c r="J59" s="162">
        <f t="shared" si="3"/>
        <v>0.17373900119277341</v>
      </c>
      <c r="K59" s="152">
        <v>12243</v>
      </c>
      <c r="L59" s="76">
        <f>K59/E59</f>
        <v>7.645615152593814E-2</v>
      </c>
      <c r="M59" s="33">
        <v>85</v>
      </c>
      <c r="N59" s="92">
        <v>262</v>
      </c>
      <c r="O59" s="33">
        <v>78</v>
      </c>
      <c r="P59" s="86">
        <v>51</v>
      </c>
      <c r="Q59" s="34">
        <v>29</v>
      </c>
      <c r="R59" s="33">
        <v>12</v>
      </c>
      <c r="S59" s="86">
        <v>10</v>
      </c>
      <c r="T59" s="28">
        <v>23</v>
      </c>
      <c r="U59" s="86">
        <v>0</v>
      </c>
      <c r="V59" s="33">
        <v>9</v>
      </c>
      <c r="W59" s="86">
        <v>1</v>
      </c>
      <c r="X59" s="189" t="s">
        <v>68</v>
      </c>
      <c r="Y59" s="59"/>
      <c r="AA59" s="13"/>
    </row>
    <row r="60" spans="2:117" s="14" customFormat="1" ht="12.95" customHeight="1" x14ac:dyDescent="0.25">
      <c r="B60" s="74" t="s">
        <v>118</v>
      </c>
      <c r="C60" s="15"/>
      <c r="D60" s="144">
        <v>39512</v>
      </c>
      <c r="E60" s="129">
        <v>38609</v>
      </c>
      <c r="F60" s="75">
        <f t="shared" si="1"/>
        <v>-903</v>
      </c>
      <c r="G60" s="263">
        <f>I60+K60+M60+N60+O60+P60+Q60+R60+S60+T60+U60+V60+W60</f>
        <v>9513</v>
      </c>
      <c r="H60" s="166">
        <f t="shared" si="2"/>
        <v>0.24639332798052269</v>
      </c>
      <c r="I60" s="198">
        <v>6499</v>
      </c>
      <c r="J60" s="162">
        <f t="shared" si="3"/>
        <v>0.16832862804009427</v>
      </c>
      <c r="K60" s="152">
        <v>2934</v>
      </c>
      <c r="L60" s="76">
        <f>K60/E60</f>
        <v>7.5992644202129034E-2</v>
      </c>
      <c r="M60" s="30">
        <v>16</v>
      </c>
      <c r="N60" s="77">
        <v>17</v>
      </c>
      <c r="O60" s="30">
        <v>14</v>
      </c>
      <c r="P60" s="77">
        <v>12</v>
      </c>
      <c r="Q60" s="29">
        <v>12</v>
      </c>
      <c r="R60" s="30">
        <v>2</v>
      </c>
      <c r="S60" s="77">
        <v>5</v>
      </c>
      <c r="T60" s="30">
        <v>2</v>
      </c>
      <c r="U60" s="77">
        <v>0</v>
      </c>
      <c r="V60" s="30">
        <v>0</v>
      </c>
      <c r="W60" s="77">
        <v>0</v>
      </c>
      <c r="X60" s="115" t="s">
        <v>68</v>
      </c>
      <c r="Y60" s="59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</row>
    <row r="61" spans="2:117" ht="12.95" customHeight="1" x14ac:dyDescent="0.25">
      <c r="B61" s="94" t="s">
        <v>119</v>
      </c>
      <c r="C61" s="17"/>
      <c r="D61" s="146">
        <v>131681</v>
      </c>
      <c r="E61" s="131">
        <v>130068</v>
      </c>
      <c r="F61" s="85">
        <f t="shared" si="1"/>
        <v>-1613</v>
      </c>
      <c r="G61" s="214">
        <f>I61+K61+M61+N61+O61+P61+Q61+R61+S61+T61+U61+V61+W61</f>
        <v>22601</v>
      </c>
      <c r="H61" s="217">
        <f t="shared" si="2"/>
        <v>0.17376295476212442</v>
      </c>
      <c r="I61" s="201">
        <v>15389</v>
      </c>
      <c r="J61" s="165">
        <f t="shared" si="3"/>
        <v>0.11831503521235047</v>
      </c>
      <c r="K61" s="156">
        <v>7023</v>
      </c>
      <c r="L61" s="119">
        <f>K61/E61</f>
        <v>5.3994833471722486E-2</v>
      </c>
      <c r="M61" s="33">
        <v>9</v>
      </c>
      <c r="N61" s="86">
        <v>28</v>
      </c>
      <c r="O61" s="33">
        <v>78</v>
      </c>
      <c r="P61" s="86">
        <v>30</v>
      </c>
      <c r="Q61" s="34">
        <v>20</v>
      </c>
      <c r="R61" s="33">
        <v>4</v>
      </c>
      <c r="S61" s="86">
        <v>8</v>
      </c>
      <c r="T61" s="33">
        <v>5</v>
      </c>
      <c r="U61" s="86">
        <v>0</v>
      </c>
      <c r="V61" s="33">
        <v>7</v>
      </c>
      <c r="W61" s="86">
        <v>0</v>
      </c>
      <c r="X61" s="189" t="s">
        <v>68</v>
      </c>
      <c r="Y61" s="59"/>
    </row>
    <row r="62" spans="2:117" s="14" customFormat="1" ht="12.95" customHeight="1" x14ac:dyDescent="0.25">
      <c r="B62" s="74" t="s">
        <v>120</v>
      </c>
      <c r="C62" s="15"/>
      <c r="D62" s="144">
        <v>14957</v>
      </c>
      <c r="E62" s="129">
        <v>14560</v>
      </c>
      <c r="F62" s="75">
        <f t="shared" si="1"/>
        <v>-397</v>
      </c>
      <c r="G62" s="263">
        <f>I62+K62+M62+N62+O62+P62+Q62+R62+S62+T62+U62+V62+W62</f>
        <v>3204</v>
      </c>
      <c r="H62" s="166">
        <f t="shared" si="2"/>
        <v>0.22005494505494505</v>
      </c>
      <c r="I62" s="198">
        <v>2304</v>
      </c>
      <c r="J62" s="162">
        <f t="shared" si="3"/>
        <v>0.15824175824175823</v>
      </c>
      <c r="K62" s="154">
        <v>880</v>
      </c>
      <c r="L62" s="228">
        <f>K62/E62</f>
        <v>6.043956043956044E-2</v>
      </c>
      <c r="M62" s="30">
        <v>5</v>
      </c>
      <c r="N62" s="77">
        <v>1</v>
      </c>
      <c r="O62" s="30">
        <v>6</v>
      </c>
      <c r="P62" s="77">
        <v>7</v>
      </c>
      <c r="Q62" s="29">
        <v>0</v>
      </c>
      <c r="R62" s="30">
        <v>1</v>
      </c>
      <c r="S62" s="77">
        <v>0</v>
      </c>
      <c r="T62" s="30">
        <v>0</v>
      </c>
      <c r="U62" s="77">
        <v>0</v>
      </c>
      <c r="V62" s="30">
        <v>0</v>
      </c>
      <c r="W62" s="77">
        <v>0</v>
      </c>
      <c r="X62" s="115" t="s">
        <v>68</v>
      </c>
      <c r="Y62" s="59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</row>
    <row r="63" spans="2:117" ht="12.95" customHeight="1" x14ac:dyDescent="0.25">
      <c r="B63" s="232" t="s">
        <v>121</v>
      </c>
      <c r="C63" s="15"/>
      <c r="D63" s="144">
        <v>29555</v>
      </c>
      <c r="E63" s="129">
        <v>29162</v>
      </c>
      <c r="F63" s="75">
        <f t="shared" si="1"/>
        <v>-393</v>
      </c>
      <c r="G63" s="214">
        <f>I63+K63+M63+N63+O63+P63+Q63+R63+S63+T63+U63+V63+W63</f>
        <v>3541</v>
      </c>
      <c r="H63" s="231">
        <f t="shared" si="2"/>
        <v>0.12142514230848364</v>
      </c>
      <c r="I63" s="227">
        <v>2776</v>
      </c>
      <c r="J63" s="233">
        <f t="shared" si="3"/>
        <v>9.519237363692476E-2</v>
      </c>
      <c r="K63" s="154">
        <v>688</v>
      </c>
      <c r="L63" s="229">
        <f>K63/E63</f>
        <v>2.3592346203964065E-2</v>
      </c>
      <c r="M63" s="30">
        <v>32</v>
      </c>
      <c r="N63" s="77">
        <v>12</v>
      </c>
      <c r="O63" s="30">
        <v>23</v>
      </c>
      <c r="P63" s="77">
        <v>4</v>
      </c>
      <c r="Q63" s="29">
        <v>3</v>
      </c>
      <c r="R63" s="30">
        <v>1</v>
      </c>
      <c r="S63" s="77">
        <v>1</v>
      </c>
      <c r="T63" s="30">
        <v>0</v>
      </c>
      <c r="U63" s="77">
        <v>0</v>
      </c>
      <c r="V63" s="30">
        <v>0</v>
      </c>
      <c r="W63" s="77">
        <v>1</v>
      </c>
      <c r="X63" s="115" t="s">
        <v>68</v>
      </c>
      <c r="Y63" s="59"/>
    </row>
    <row r="64" spans="2:117" ht="12.95" customHeight="1" x14ac:dyDescent="0.25">
      <c r="B64" s="74" t="s">
        <v>122</v>
      </c>
      <c r="C64" s="15"/>
      <c r="D64" s="144">
        <v>76283</v>
      </c>
      <c r="E64" s="129">
        <v>75510</v>
      </c>
      <c r="F64" s="75">
        <f t="shared" si="1"/>
        <v>-773</v>
      </c>
      <c r="G64" s="214">
        <f>I64+K64+M64+N64+O64+P64+Q64+R64+S64+T64+U64+V64+W64</f>
        <v>14044</v>
      </c>
      <c r="H64" s="217">
        <f t="shared" si="2"/>
        <v>0.18598861078002912</v>
      </c>
      <c r="I64" s="199">
        <v>9793</v>
      </c>
      <c r="J64" s="163">
        <f t="shared" si="3"/>
        <v>0.12969143159846377</v>
      </c>
      <c r="K64" s="154">
        <v>4133</v>
      </c>
      <c r="L64" s="228">
        <f>K64/E64</f>
        <v>5.4734472255330423E-2</v>
      </c>
      <c r="M64" s="30">
        <v>20</v>
      </c>
      <c r="N64" s="77">
        <v>30</v>
      </c>
      <c r="O64" s="30">
        <v>35</v>
      </c>
      <c r="P64" s="77">
        <v>9</v>
      </c>
      <c r="Q64" s="29">
        <v>17</v>
      </c>
      <c r="R64" s="30">
        <v>4</v>
      </c>
      <c r="S64" s="77">
        <v>1</v>
      </c>
      <c r="T64" s="30">
        <v>0</v>
      </c>
      <c r="U64" s="77">
        <v>0</v>
      </c>
      <c r="V64" s="30">
        <v>2</v>
      </c>
      <c r="W64" s="77">
        <v>0</v>
      </c>
      <c r="X64" s="115" t="s">
        <v>68</v>
      </c>
      <c r="Y64" s="59"/>
    </row>
    <row r="65" spans="2:117" ht="12.95" customHeight="1" x14ac:dyDescent="0.25">
      <c r="B65" s="78" t="s">
        <v>123</v>
      </c>
      <c r="C65" s="15"/>
      <c r="D65" s="144">
        <v>9266</v>
      </c>
      <c r="E65" s="129">
        <v>9149</v>
      </c>
      <c r="F65" s="75">
        <f t="shared" si="1"/>
        <v>-117</v>
      </c>
      <c r="G65" s="263">
        <f>I65+K65+M65+N65+O65+P65+Q65+R65+S65+T65+U65+V65+W65</f>
        <v>1814</v>
      </c>
      <c r="H65" s="166">
        <f t="shared" si="2"/>
        <v>0.19827303530440485</v>
      </c>
      <c r="I65" s="199">
        <v>1180</v>
      </c>
      <c r="J65" s="163">
        <f t="shared" si="3"/>
        <v>0.12897584435457426</v>
      </c>
      <c r="K65" s="154">
        <v>569</v>
      </c>
      <c r="L65" s="228">
        <f>K65/E65</f>
        <v>6.2192589354027765E-2</v>
      </c>
      <c r="M65" s="238">
        <v>43</v>
      </c>
      <c r="N65" s="77">
        <v>3</v>
      </c>
      <c r="O65" s="30">
        <v>4</v>
      </c>
      <c r="P65" s="240">
        <v>10</v>
      </c>
      <c r="Q65" s="29">
        <v>1</v>
      </c>
      <c r="R65" s="30">
        <v>1</v>
      </c>
      <c r="S65" s="77">
        <v>0</v>
      </c>
      <c r="T65" s="30">
        <v>3</v>
      </c>
      <c r="U65" s="77">
        <v>0</v>
      </c>
      <c r="V65" s="30">
        <v>0</v>
      </c>
      <c r="W65" s="77">
        <v>0</v>
      </c>
      <c r="X65" s="115" t="s">
        <v>68</v>
      </c>
      <c r="Y65" s="59"/>
    </row>
    <row r="66" spans="2:117" s="14" customFormat="1" ht="12.95" customHeight="1" x14ac:dyDescent="0.25">
      <c r="B66" s="81" t="s">
        <v>124</v>
      </c>
      <c r="C66" s="16"/>
      <c r="D66" s="145">
        <v>367296</v>
      </c>
      <c r="E66" s="130">
        <v>360851</v>
      </c>
      <c r="F66" s="89">
        <f t="shared" si="1"/>
        <v>-6445</v>
      </c>
      <c r="G66" s="263">
        <f>I66+K66+M66+N66+O66+P66+Q66+R66+S66+T66+U66+V66+W66</f>
        <v>90284</v>
      </c>
      <c r="H66" s="166">
        <f t="shared" si="2"/>
        <v>0.25019744991700177</v>
      </c>
      <c r="I66" s="198">
        <v>63002</v>
      </c>
      <c r="J66" s="162">
        <f t="shared" si="3"/>
        <v>0.1745928374869406</v>
      </c>
      <c r="K66" s="152">
        <v>26368</v>
      </c>
      <c r="L66" s="76">
        <f>K66/E66</f>
        <v>7.3071711038628126E-2</v>
      </c>
      <c r="M66" s="28">
        <v>254</v>
      </c>
      <c r="N66" s="92">
        <v>243</v>
      </c>
      <c r="O66" s="28">
        <v>194</v>
      </c>
      <c r="P66" s="83">
        <v>53</v>
      </c>
      <c r="Q66" s="36">
        <v>121</v>
      </c>
      <c r="R66" s="31">
        <v>19</v>
      </c>
      <c r="S66" s="83">
        <v>13</v>
      </c>
      <c r="T66" s="31">
        <v>9</v>
      </c>
      <c r="U66" s="83">
        <v>0</v>
      </c>
      <c r="V66" s="31">
        <v>8</v>
      </c>
      <c r="W66" s="83">
        <v>0</v>
      </c>
      <c r="X66" s="188" t="s">
        <v>68</v>
      </c>
      <c r="Y66" s="59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</row>
    <row r="67" spans="2:117" ht="12.95" customHeight="1" x14ac:dyDescent="0.25">
      <c r="B67" s="78" t="s">
        <v>125</v>
      </c>
      <c r="C67" s="15"/>
      <c r="D67" s="144">
        <v>9236</v>
      </c>
      <c r="E67" s="129">
        <v>9010</v>
      </c>
      <c r="F67" s="75">
        <f t="shared" si="1"/>
        <v>-226</v>
      </c>
      <c r="G67" s="263">
        <f>I67+K67+M67+N67+O67+P67+Q67+R67+S67+T67+U67+V67+W67</f>
        <v>1833</v>
      </c>
      <c r="H67" s="166">
        <f t="shared" si="2"/>
        <v>0.20344062153163153</v>
      </c>
      <c r="I67" s="199">
        <v>1296</v>
      </c>
      <c r="J67" s="163">
        <f t="shared" si="3"/>
        <v>0.14384017758046616</v>
      </c>
      <c r="K67" s="154">
        <v>523</v>
      </c>
      <c r="L67" s="79">
        <f>K67/E67</f>
        <v>5.8046614872364038E-2</v>
      </c>
      <c r="M67" s="30">
        <v>3</v>
      </c>
      <c r="N67" s="77">
        <v>1</v>
      </c>
      <c r="O67" s="30">
        <v>4</v>
      </c>
      <c r="P67" s="77">
        <v>3</v>
      </c>
      <c r="Q67" s="29">
        <v>1</v>
      </c>
      <c r="R67" s="30">
        <v>0</v>
      </c>
      <c r="S67" s="77">
        <v>1</v>
      </c>
      <c r="T67" s="30">
        <v>0</v>
      </c>
      <c r="U67" s="77">
        <v>0</v>
      </c>
      <c r="V67" s="30">
        <v>0</v>
      </c>
      <c r="W67" s="77">
        <v>1</v>
      </c>
      <c r="X67" s="115" t="s">
        <v>68</v>
      </c>
      <c r="Y67" s="59"/>
    </row>
    <row r="68" spans="2:117" s="14" customFormat="1" ht="12.95" customHeight="1" x14ac:dyDescent="0.25">
      <c r="B68" s="74" t="s">
        <v>126</v>
      </c>
      <c r="C68" s="15"/>
      <c r="D68" s="144">
        <v>25184</v>
      </c>
      <c r="E68" s="129">
        <v>24881</v>
      </c>
      <c r="F68" s="75">
        <f t="shared" si="1"/>
        <v>-303</v>
      </c>
      <c r="G68" s="263">
        <f>I68+K68+M68+N68+O68+P68+Q68+R68+S68+T68+U68+V68+W68</f>
        <v>5602</v>
      </c>
      <c r="H68" s="166">
        <f t="shared" si="2"/>
        <v>0.22515172219766086</v>
      </c>
      <c r="I68" s="198">
        <v>4251</v>
      </c>
      <c r="J68" s="162">
        <f t="shared" si="3"/>
        <v>0.17085326152485833</v>
      </c>
      <c r="K68" s="154">
        <v>1307</v>
      </c>
      <c r="L68" s="79">
        <f>K68/E68</f>
        <v>5.2530043004702383E-2</v>
      </c>
      <c r="M68" s="30">
        <v>3</v>
      </c>
      <c r="N68" s="77">
        <v>11</v>
      </c>
      <c r="O68" s="30">
        <v>16</v>
      </c>
      <c r="P68" s="77">
        <v>6</v>
      </c>
      <c r="Q68" s="29">
        <v>1</v>
      </c>
      <c r="R68" s="30">
        <v>2</v>
      </c>
      <c r="S68" s="77">
        <v>5</v>
      </c>
      <c r="T68" s="30">
        <v>0</v>
      </c>
      <c r="U68" s="77">
        <v>0</v>
      </c>
      <c r="V68" s="30">
        <v>0</v>
      </c>
      <c r="W68" s="77">
        <v>0</v>
      </c>
      <c r="X68" s="115" t="s">
        <v>68</v>
      </c>
      <c r="Y68" s="59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</row>
    <row r="69" spans="2:117" ht="12.95" customHeight="1" x14ac:dyDescent="0.25">
      <c r="B69" s="78" t="s">
        <v>127</v>
      </c>
      <c r="C69" s="15"/>
      <c r="D69" s="144">
        <v>54697</v>
      </c>
      <c r="E69" s="129">
        <v>53502</v>
      </c>
      <c r="F69" s="75">
        <f t="shared" si="1"/>
        <v>-1195</v>
      </c>
      <c r="G69" s="263">
        <f>I69+K69+M69+N69+O69+P69+Q69+R69+S69+T69+U69+V69+W69</f>
        <v>11059</v>
      </c>
      <c r="H69" s="166">
        <f t="shared" si="2"/>
        <v>0.20670255317558223</v>
      </c>
      <c r="I69" s="199">
        <v>7795</v>
      </c>
      <c r="J69" s="163">
        <f t="shared" si="3"/>
        <v>0.14569548801913948</v>
      </c>
      <c r="K69" s="154">
        <v>3164</v>
      </c>
      <c r="L69" s="79">
        <f>K69/E69</f>
        <v>5.9137976150424286E-2</v>
      </c>
      <c r="M69" s="30">
        <v>39</v>
      </c>
      <c r="N69" s="77">
        <v>16</v>
      </c>
      <c r="O69" s="30">
        <v>19</v>
      </c>
      <c r="P69" s="77">
        <v>5</v>
      </c>
      <c r="Q69" s="29">
        <v>15</v>
      </c>
      <c r="R69" s="30">
        <v>1</v>
      </c>
      <c r="S69" s="77">
        <v>1</v>
      </c>
      <c r="T69" s="30">
        <v>2</v>
      </c>
      <c r="U69" s="77">
        <v>0</v>
      </c>
      <c r="V69" s="30">
        <v>1</v>
      </c>
      <c r="W69" s="77">
        <v>1</v>
      </c>
      <c r="X69" s="115" t="s">
        <v>68</v>
      </c>
      <c r="Y69" s="59"/>
    </row>
    <row r="70" spans="2:117" s="14" customFormat="1" ht="12.95" customHeight="1" x14ac:dyDescent="0.25">
      <c r="B70" s="74" t="s">
        <v>128</v>
      </c>
      <c r="C70" s="15"/>
      <c r="D70" s="144">
        <v>8059</v>
      </c>
      <c r="E70" s="129">
        <v>7911</v>
      </c>
      <c r="F70" s="75">
        <f t="shared" si="1"/>
        <v>-148</v>
      </c>
      <c r="G70" s="214">
        <f>I70+K70+M70+N70+O70+P70+Q70+R70+S70+T70+U70+V70+W70</f>
        <v>1338</v>
      </c>
      <c r="H70" s="217">
        <f t="shared" si="2"/>
        <v>0.16913158892681077</v>
      </c>
      <c r="I70" s="199">
        <v>945</v>
      </c>
      <c r="J70" s="163">
        <f t="shared" si="3"/>
        <v>0.11945392491467577</v>
      </c>
      <c r="K70" s="154">
        <v>374</v>
      </c>
      <c r="L70" s="79">
        <f>K70/E70</f>
        <v>4.7275944886866386E-2</v>
      </c>
      <c r="M70" s="30">
        <v>2</v>
      </c>
      <c r="N70" s="77">
        <v>3</v>
      </c>
      <c r="O70" s="30">
        <v>2</v>
      </c>
      <c r="P70" s="240">
        <v>9</v>
      </c>
      <c r="Q70" s="29">
        <v>2</v>
      </c>
      <c r="R70" s="30">
        <v>0</v>
      </c>
      <c r="S70" s="77">
        <v>1</v>
      </c>
      <c r="T70" s="30">
        <v>0</v>
      </c>
      <c r="U70" s="77">
        <v>0</v>
      </c>
      <c r="V70" s="30">
        <v>0</v>
      </c>
      <c r="W70" s="77">
        <v>0</v>
      </c>
      <c r="X70" s="115" t="s">
        <v>68</v>
      </c>
      <c r="Y70" s="59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</row>
    <row r="71" spans="2:117" ht="12.95" customHeight="1" x14ac:dyDescent="0.25">
      <c r="B71" s="78" t="s">
        <v>129</v>
      </c>
      <c r="C71" s="15"/>
      <c r="D71" s="144">
        <v>30533</v>
      </c>
      <c r="E71" s="129">
        <v>30187</v>
      </c>
      <c r="F71" s="75">
        <f t="shared" si="1"/>
        <v>-346</v>
      </c>
      <c r="G71" s="214">
        <f>I71+K71+M71+N71+O71+P71+Q71+R71+S71+T71+U71+V71+W71</f>
        <v>5208</v>
      </c>
      <c r="H71" s="217">
        <f t="shared" si="2"/>
        <v>0.17252459668069037</v>
      </c>
      <c r="I71" s="199">
        <v>3592</v>
      </c>
      <c r="J71" s="163">
        <f t="shared" si="3"/>
        <v>0.11899161890880181</v>
      </c>
      <c r="K71" s="154">
        <v>1570</v>
      </c>
      <c r="L71" s="79">
        <f>K71/E71</f>
        <v>5.2009143008579853E-2</v>
      </c>
      <c r="M71" s="30">
        <v>9</v>
      </c>
      <c r="N71" s="77">
        <v>13</v>
      </c>
      <c r="O71" s="30">
        <v>11</v>
      </c>
      <c r="P71" s="77">
        <v>10</v>
      </c>
      <c r="Q71" s="29">
        <v>2</v>
      </c>
      <c r="R71" s="30">
        <v>0</v>
      </c>
      <c r="S71" s="77">
        <v>1</v>
      </c>
      <c r="T71" s="30">
        <v>0</v>
      </c>
      <c r="U71" s="77">
        <v>0</v>
      </c>
      <c r="V71" s="30">
        <v>0</v>
      </c>
      <c r="W71" s="77">
        <v>0</v>
      </c>
      <c r="X71" s="115" t="s">
        <v>68</v>
      </c>
      <c r="Y71" s="59"/>
    </row>
    <row r="72" spans="2:117" s="14" customFormat="1" ht="12.95" customHeight="1" x14ac:dyDescent="0.25">
      <c r="B72" s="74" t="s">
        <v>130</v>
      </c>
      <c r="C72" s="15"/>
      <c r="D72" s="144">
        <v>12701</v>
      </c>
      <c r="E72" s="129">
        <v>12451</v>
      </c>
      <c r="F72" s="75">
        <f t="shared" si="1"/>
        <v>-250</v>
      </c>
      <c r="G72" s="263">
        <f>I72+K72+M72+N72+O72+P72+Q72+R72+S72+T72+U72+V72+W72</f>
        <v>2665</v>
      </c>
      <c r="H72" s="166">
        <f t="shared" si="2"/>
        <v>0.21403903300939683</v>
      </c>
      <c r="I72" s="199">
        <v>1849</v>
      </c>
      <c r="J72" s="163">
        <f t="shared" si="3"/>
        <v>0.14850212834310497</v>
      </c>
      <c r="K72" s="154">
        <v>797</v>
      </c>
      <c r="L72" s="79">
        <f>K72/E72</f>
        <v>6.4010922817444388E-2</v>
      </c>
      <c r="M72" s="30">
        <v>6</v>
      </c>
      <c r="N72" s="77">
        <v>2</v>
      </c>
      <c r="O72" s="30">
        <v>6</v>
      </c>
      <c r="P72" s="77">
        <v>1</v>
      </c>
      <c r="Q72" s="29">
        <v>2</v>
      </c>
      <c r="R72" s="30">
        <v>0</v>
      </c>
      <c r="S72" s="77">
        <v>2</v>
      </c>
      <c r="T72" s="30">
        <v>0</v>
      </c>
      <c r="U72" s="77">
        <v>0</v>
      </c>
      <c r="V72" s="30">
        <v>0</v>
      </c>
      <c r="W72" s="77">
        <v>0</v>
      </c>
      <c r="X72" s="115" t="s">
        <v>68</v>
      </c>
      <c r="Y72" s="59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</row>
    <row r="73" spans="2:117" ht="12.95" customHeight="1" x14ac:dyDescent="0.25">
      <c r="B73" s="78" t="s">
        <v>131</v>
      </c>
      <c r="C73" s="15"/>
      <c r="D73" s="144">
        <v>22645</v>
      </c>
      <c r="E73" s="129">
        <v>22331</v>
      </c>
      <c r="F73" s="75">
        <f t="shared" si="1"/>
        <v>-314</v>
      </c>
      <c r="G73" s="263">
        <f>I73+K73+M73+N73+O73+P73+Q73+R73+S73+T73+U73+V73+W73</f>
        <v>4560</v>
      </c>
      <c r="H73" s="166">
        <f t="shared" si="2"/>
        <v>0.20420043885182035</v>
      </c>
      <c r="I73" s="199">
        <v>3153</v>
      </c>
      <c r="J73" s="163">
        <f t="shared" si="3"/>
        <v>0.14119385607451526</v>
      </c>
      <c r="K73" s="154">
        <v>1353</v>
      </c>
      <c r="L73" s="79">
        <f>K73/E73</f>
        <v>6.05884196856388E-2</v>
      </c>
      <c r="M73" s="30">
        <v>23</v>
      </c>
      <c r="N73" s="77">
        <v>5</v>
      </c>
      <c r="O73" s="30">
        <v>11</v>
      </c>
      <c r="P73" s="77">
        <v>11</v>
      </c>
      <c r="Q73" s="29">
        <v>1</v>
      </c>
      <c r="R73" s="30">
        <v>2</v>
      </c>
      <c r="S73" s="77">
        <v>0</v>
      </c>
      <c r="T73" s="30">
        <v>0</v>
      </c>
      <c r="U73" s="77">
        <v>0</v>
      </c>
      <c r="V73" s="30">
        <v>0</v>
      </c>
      <c r="W73" s="77">
        <v>1</v>
      </c>
      <c r="X73" s="115" t="s">
        <v>68</v>
      </c>
      <c r="Y73" s="59"/>
    </row>
    <row r="74" spans="2:117" s="14" customFormat="1" ht="12.95" customHeight="1" x14ac:dyDescent="0.25">
      <c r="B74" s="74" t="s">
        <v>132</v>
      </c>
      <c r="C74" s="15"/>
      <c r="D74" s="144">
        <v>36832</v>
      </c>
      <c r="E74" s="129">
        <v>36416</v>
      </c>
      <c r="F74" s="75">
        <f t="shared" si="1"/>
        <v>-416</v>
      </c>
      <c r="G74" s="214">
        <f>I74+K74+M74+N74+O74+P74+Q74+R74+S74+T74+U74+V74+W74</f>
        <v>6624</v>
      </c>
      <c r="H74" s="217">
        <f t="shared" si="2"/>
        <v>0.18189806678383127</v>
      </c>
      <c r="I74" s="199">
        <v>4867</v>
      </c>
      <c r="J74" s="163">
        <f t="shared" si="3"/>
        <v>0.13365004393673111</v>
      </c>
      <c r="K74" s="154">
        <v>1724</v>
      </c>
      <c r="L74" s="79">
        <f>K74/E74</f>
        <v>4.7341827768014058E-2</v>
      </c>
      <c r="M74" s="30">
        <v>0</v>
      </c>
      <c r="N74" s="77">
        <v>7</v>
      </c>
      <c r="O74" s="30">
        <v>15</v>
      </c>
      <c r="P74" s="77">
        <v>3</v>
      </c>
      <c r="Q74" s="29">
        <v>6</v>
      </c>
      <c r="R74" s="30">
        <v>2</v>
      </c>
      <c r="S74" s="77">
        <v>0</v>
      </c>
      <c r="T74" s="30">
        <v>0</v>
      </c>
      <c r="U74" s="77">
        <v>0</v>
      </c>
      <c r="V74" s="30">
        <v>0</v>
      </c>
      <c r="W74" s="77">
        <v>0</v>
      </c>
      <c r="X74" s="115" t="s">
        <v>68</v>
      </c>
      <c r="Y74" s="59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</row>
    <row r="75" spans="2:117" ht="12.95" customHeight="1" x14ac:dyDescent="0.25">
      <c r="B75" s="78" t="s">
        <v>133</v>
      </c>
      <c r="C75" s="15"/>
      <c r="D75" s="144">
        <v>17814</v>
      </c>
      <c r="E75" s="129">
        <v>17377</v>
      </c>
      <c r="F75" s="75">
        <f t="shared" ref="F75:F97" si="4">E75-D75</f>
        <v>-437</v>
      </c>
      <c r="G75" s="215">
        <f>I75+K75+M75+N75+O75+P75+Q75+R75+S75+T75+U75+V75+W75</f>
        <v>4572</v>
      </c>
      <c r="H75" s="164">
        <f t="shared" ref="H75:H97" si="5">G75/E75</f>
        <v>0.26310640501812743</v>
      </c>
      <c r="I75" s="198">
        <v>3163</v>
      </c>
      <c r="J75" s="162">
        <f t="shared" si="3"/>
        <v>0.18202221327041493</v>
      </c>
      <c r="K75" s="152">
        <v>1365</v>
      </c>
      <c r="L75" s="76">
        <f>K75/E75</f>
        <v>7.8552109109742765E-2</v>
      </c>
      <c r="M75" s="30">
        <v>10</v>
      </c>
      <c r="N75" s="77">
        <v>14</v>
      </c>
      <c r="O75" s="30">
        <v>8</v>
      </c>
      <c r="P75" s="77">
        <v>4</v>
      </c>
      <c r="Q75" s="29">
        <v>6</v>
      </c>
      <c r="R75" s="30">
        <v>0</v>
      </c>
      <c r="S75" s="77">
        <v>2</v>
      </c>
      <c r="T75" s="30">
        <v>0</v>
      </c>
      <c r="U75" s="77">
        <v>0</v>
      </c>
      <c r="V75" s="30">
        <v>0</v>
      </c>
      <c r="W75" s="77">
        <v>0</v>
      </c>
      <c r="X75" s="115" t="s">
        <v>68</v>
      </c>
      <c r="Y75" s="59"/>
    </row>
    <row r="76" spans="2:117" s="14" customFormat="1" ht="12.95" customHeight="1" x14ac:dyDescent="0.25">
      <c r="B76" s="84" t="s">
        <v>134</v>
      </c>
      <c r="C76" s="17"/>
      <c r="D76" s="146">
        <v>108228</v>
      </c>
      <c r="E76" s="131">
        <v>107084</v>
      </c>
      <c r="F76" s="85">
        <f t="shared" si="4"/>
        <v>-1144</v>
      </c>
      <c r="G76" s="263">
        <f>I76+K76+M76+N76+O76+P76+Q76+R76+S76+T76+U76+V76+W76</f>
        <v>21970</v>
      </c>
      <c r="H76" s="166">
        <f t="shared" si="5"/>
        <v>0.20516603787680698</v>
      </c>
      <c r="I76" s="201">
        <v>15826</v>
      </c>
      <c r="J76" s="165">
        <f t="shared" ref="J76:J97" si="6">I76/E76</f>
        <v>0.14779051959209594</v>
      </c>
      <c r="K76" s="156">
        <v>5961</v>
      </c>
      <c r="L76" s="119">
        <f>K76/E76</f>
        <v>5.5666579507676214E-2</v>
      </c>
      <c r="M76" s="33">
        <v>21</v>
      </c>
      <c r="N76" s="86">
        <v>51</v>
      </c>
      <c r="O76" s="33">
        <v>69</v>
      </c>
      <c r="P76" s="86">
        <v>17</v>
      </c>
      <c r="Q76" s="34">
        <v>14</v>
      </c>
      <c r="R76" s="33">
        <v>4</v>
      </c>
      <c r="S76" s="86">
        <v>2</v>
      </c>
      <c r="T76" s="33">
        <v>4</v>
      </c>
      <c r="U76" s="86">
        <v>0</v>
      </c>
      <c r="V76" s="33">
        <v>1</v>
      </c>
      <c r="W76" s="86">
        <v>0</v>
      </c>
      <c r="X76" s="189" t="s">
        <v>68</v>
      </c>
      <c r="Y76" s="59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</row>
    <row r="77" spans="2:117" ht="12.95" customHeight="1" x14ac:dyDescent="0.25">
      <c r="B77" s="78" t="s">
        <v>135</v>
      </c>
      <c r="C77" s="15"/>
      <c r="D77" s="144">
        <v>28559</v>
      </c>
      <c r="E77" s="75">
        <v>28181</v>
      </c>
      <c r="F77" s="19">
        <f t="shared" si="4"/>
        <v>-378</v>
      </c>
      <c r="G77" s="263">
        <f>I77+K77+M77+N77+O77+P77+Q77+R77+S77+T77+U77+V77+W77</f>
        <v>5664</v>
      </c>
      <c r="H77" s="166">
        <f t="shared" si="5"/>
        <v>0.20098648025265251</v>
      </c>
      <c r="I77" s="199">
        <v>4002</v>
      </c>
      <c r="J77" s="163">
        <f t="shared" si="6"/>
        <v>0.14201057450055002</v>
      </c>
      <c r="K77" s="154">
        <v>1606</v>
      </c>
      <c r="L77" s="79">
        <f>K77/E77</f>
        <v>5.6988751286327667E-2</v>
      </c>
      <c r="M77" s="30">
        <v>4</v>
      </c>
      <c r="N77" s="77">
        <v>7</v>
      </c>
      <c r="O77" s="30">
        <v>13</v>
      </c>
      <c r="P77" s="77">
        <v>7</v>
      </c>
      <c r="Q77" s="29">
        <v>5</v>
      </c>
      <c r="R77" s="30">
        <v>20</v>
      </c>
      <c r="S77" s="77">
        <v>0</v>
      </c>
      <c r="T77" s="30">
        <v>0</v>
      </c>
      <c r="U77" s="77">
        <v>0</v>
      </c>
      <c r="V77" s="30">
        <v>0</v>
      </c>
      <c r="W77" s="77">
        <v>0</v>
      </c>
      <c r="X77" s="115" t="s">
        <v>68</v>
      </c>
      <c r="Y77" s="59"/>
      <c r="Z77" s="114"/>
    </row>
    <row r="78" spans="2:117" s="14" customFormat="1" ht="12.95" customHeight="1" x14ac:dyDescent="0.25">
      <c r="B78" s="234" t="s">
        <v>136</v>
      </c>
      <c r="C78" s="15"/>
      <c r="D78" s="144">
        <v>23706</v>
      </c>
      <c r="E78" s="75">
        <v>23468</v>
      </c>
      <c r="F78" s="19">
        <f t="shared" si="4"/>
        <v>-238</v>
      </c>
      <c r="G78" s="214">
        <f>I78+K78+M78+N78+O78+P78+Q78+R78+S78+T78+U78+V78+W78</f>
        <v>3004</v>
      </c>
      <c r="H78" s="231">
        <f t="shared" si="5"/>
        <v>0.1280040906766661</v>
      </c>
      <c r="I78" s="199">
        <v>2000</v>
      </c>
      <c r="J78" s="230">
        <f t="shared" si="6"/>
        <v>8.5222430543719113E-2</v>
      </c>
      <c r="K78" s="158">
        <v>977</v>
      </c>
      <c r="L78" s="79">
        <f>K78/E78</f>
        <v>4.1631157320606786E-2</v>
      </c>
      <c r="M78" s="30">
        <v>2</v>
      </c>
      <c r="N78" s="77">
        <v>3</v>
      </c>
      <c r="O78" s="30">
        <v>15</v>
      </c>
      <c r="P78" s="77">
        <v>4</v>
      </c>
      <c r="Q78" s="29">
        <v>1</v>
      </c>
      <c r="R78" s="30">
        <v>0</v>
      </c>
      <c r="S78" s="77">
        <v>2</v>
      </c>
      <c r="T78" s="30">
        <v>0</v>
      </c>
      <c r="U78" s="77">
        <v>0</v>
      </c>
      <c r="V78" s="30">
        <v>0</v>
      </c>
      <c r="W78" s="77">
        <v>0</v>
      </c>
      <c r="X78" s="115" t="s">
        <v>68</v>
      </c>
      <c r="Y78" s="59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</row>
    <row r="79" spans="2:117" ht="12.95" customHeight="1" x14ac:dyDescent="0.25">
      <c r="B79" s="78" t="s">
        <v>137</v>
      </c>
      <c r="C79" s="15"/>
      <c r="D79" s="144">
        <v>81561</v>
      </c>
      <c r="E79" s="75">
        <v>81600</v>
      </c>
      <c r="F79" s="19">
        <f t="shared" si="4"/>
        <v>39</v>
      </c>
      <c r="G79" s="215">
        <f>I79+K79+M79+N79+O79+P79+Q79+R79+S79+T79+U79+V79+W79</f>
        <v>20890</v>
      </c>
      <c r="H79" s="164">
        <f t="shared" si="5"/>
        <v>0.25600490196078429</v>
      </c>
      <c r="I79" s="198">
        <v>14924</v>
      </c>
      <c r="J79" s="162">
        <f t="shared" si="6"/>
        <v>0.1828921568627451</v>
      </c>
      <c r="K79" s="152">
        <v>5791</v>
      </c>
      <c r="L79" s="76">
        <f>K79/E79</f>
        <v>7.0968137254901961E-2</v>
      </c>
      <c r="M79" s="30">
        <v>1</v>
      </c>
      <c r="N79" s="77">
        <v>1</v>
      </c>
      <c r="O79" s="30">
        <v>23</v>
      </c>
      <c r="P79" s="240">
        <v>60</v>
      </c>
      <c r="Q79" s="29">
        <v>25</v>
      </c>
      <c r="R79" s="30">
        <v>2</v>
      </c>
      <c r="S79" s="92">
        <v>41</v>
      </c>
      <c r="T79" s="30">
        <v>13</v>
      </c>
      <c r="U79" s="77">
        <v>0</v>
      </c>
      <c r="V79" s="30">
        <v>5</v>
      </c>
      <c r="W79" s="77">
        <v>4</v>
      </c>
      <c r="X79" s="115" t="s">
        <v>68</v>
      </c>
      <c r="Y79" s="59"/>
    </row>
    <row r="80" spans="2:117" s="14" customFormat="1" ht="12.95" customHeight="1" x14ac:dyDescent="0.25">
      <c r="B80" s="74" t="s">
        <v>138</v>
      </c>
      <c r="C80" s="15"/>
      <c r="D80" s="144">
        <v>45925</v>
      </c>
      <c r="E80" s="75">
        <v>45398</v>
      </c>
      <c r="F80" s="19">
        <f t="shared" si="4"/>
        <v>-527</v>
      </c>
      <c r="G80" s="263">
        <f>I80+K80+M80+N80+O80+P80+Q80+R80+S80+T80+U80+V80+W80</f>
        <v>11328</v>
      </c>
      <c r="H80" s="166">
        <f t="shared" si="5"/>
        <v>0.24952641085510374</v>
      </c>
      <c r="I80" s="198">
        <v>7815</v>
      </c>
      <c r="J80" s="162">
        <f t="shared" si="6"/>
        <v>0.17214414731926517</v>
      </c>
      <c r="K80" s="152">
        <v>3449</v>
      </c>
      <c r="L80" s="76">
        <f>K80/E80</f>
        <v>7.597250980219393E-2</v>
      </c>
      <c r="M80" s="30">
        <v>12</v>
      </c>
      <c r="N80" s="77">
        <v>15</v>
      </c>
      <c r="O80" s="30">
        <v>15</v>
      </c>
      <c r="P80" s="240">
        <v>8</v>
      </c>
      <c r="Q80" s="29">
        <v>10</v>
      </c>
      <c r="R80" s="30">
        <v>2</v>
      </c>
      <c r="S80" s="77">
        <v>1</v>
      </c>
      <c r="T80" s="30">
        <v>1</v>
      </c>
      <c r="U80" s="77">
        <v>0</v>
      </c>
      <c r="V80" s="30">
        <v>0</v>
      </c>
      <c r="W80" s="77">
        <v>0</v>
      </c>
      <c r="X80" s="115" t="s">
        <v>68</v>
      </c>
      <c r="Y80" s="59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</row>
    <row r="81" spans="2:117" ht="12.95" customHeight="1" x14ac:dyDescent="0.25">
      <c r="B81" s="78" t="s">
        <v>139</v>
      </c>
      <c r="C81" s="15"/>
      <c r="D81" s="144">
        <v>39948</v>
      </c>
      <c r="E81" s="91">
        <v>39506</v>
      </c>
      <c r="F81" s="20">
        <f t="shared" si="4"/>
        <v>-442</v>
      </c>
      <c r="G81" s="263">
        <f>I81+K81+M81+N81+O81+P81+Q81+R81+S81+T81+U81+V81+W81</f>
        <v>8712</v>
      </c>
      <c r="H81" s="166">
        <f t="shared" si="5"/>
        <v>0.22052346479015847</v>
      </c>
      <c r="I81" s="198">
        <v>6196</v>
      </c>
      <c r="J81" s="162">
        <f t="shared" si="6"/>
        <v>0.15683693616159572</v>
      </c>
      <c r="K81" s="154">
        <v>2434</v>
      </c>
      <c r="L81" s="79">
        <f>K81/E81</f>
        <v>6.1610894547663643E-2</v>
      </c>
      <c r="M81" s="30">
        <v>8</v>
      </c>
      <c r="N81" s="77">
        <v>19</v>
      </c>
      <c r="O81" s="30">
        <v>21</v>
      </c>
      <c r="P81" s="240">
        <v>19</v>
      </c>
      <c r="Q81" s="29">
        <v>7</v>
      </c>
      <c r="R81" s="30">
        <v>4</v>
      </c>
      <c r="S81" s="77">
        <v>1</v>
      </c>
      <c r="T81" s="30">
        <v>1</v>
      </c>
      <c r="U81" s="77">
        <v>0</v>
      </c>
      <c r="V81" s="30">
        <v>2</v>
      </c>
      <c r="W81" s="77">
        <v>0</v>
      </c>
      <c r="X81" s="115" t="s">
        <v>68</v>
      </c>
      <c r="Y81" s="59"/>
    </row>
    <row r="82" spans="2:117" s="14" customFormat="1" ht="12.95" customHeight="1" x14ac:dyDescent="0.25">
      <c r="B82" s="74" t="s">
        <v>140</v>
      </c>
      <c r="C82" s="15"/>
      <c r="D82" s="144">
        <v>45320</v>
      </c>
      <c r="E82" s="75">
        <v>44264</v>
      </c>
      <c r="F82" s="19">
        <f t="shared" si="4"/>
        <v>-1056</v>
      </c>
      <c r="G82" s="215">
        <f>I82+K82+M82+N82+O82+P82+Q82+R82+S82+T82+U82+V82+W82</f>
        <v>11687</v>
      </c>
      <c r="H82" s="164">
        <f t="shared" si="5"/>
        <v>0.26402945960600038</v>
      </c>
      <c r="I82" s="198">
        <v>8100</v>
      </c>
      <c r="J82" s="162">
        <f t="shared" si="6"/>
        <v>0.1829929513826134</v>
      </c>
      <c r="K82" s="152">
        <v>3472</v>
      </c>
      <c r="L82" s="76">
        <f>K82/E82</f>
        <v>7.8438460148201702E-2</v>
      </c>
      <c r="M82" s="30">
        <v>26</v>
      </c>
      <c r="N82" s="77">
        <v>12</v>
      </c>
      <c r="O82" s="30">
        <v>14</v>
      </c>
      <c r="P82" s="240">
        <v>25</v>
      </c>
      <c r="Q82" s="29">
        <v>13</v>
      </c>
      <c r="R82" s="30">
        <v>22</v>
      </c>
      <c r="S82" s="77">
        <v>3</v>
      </c>
      <c r="T82" s="30">
        <v>0</v>
      </c>
      <c r="U82" s="77">
        <v>0</v>
      </c>
      <c r="V82" s="30">
        <v>0</v>
      </c>
      <c r="W82" s="77">
        <v>0</v>
      </c>
      <c r="X82" s="115" t="s">
        <v>68</v>
      </c>
      <c r="Y82" s="59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</row>
    <row r="83" spans="2:117" ht="12.95" customHeight="1" x14ac:dyDescent="0.25">
      <c r="B83" s="78" t="s">
        <v>141</v>
      </c>
      <c r="C83" s="15"/>
      <c r="D83" s="144">
        <v>34328</v>
      </c>
      <c r="E83" s="75">
        <v>33944</v>
      </c>
      <c r="F83" s="19">
        <f t="shared" si="4"/>
        <v>-384</v>
      </c>
      <c r="G83" s="263">
        <f>I83+K83+M83+N83+O83+P83+Q83+R83+S83+T83+U83+V83+W83</f>
        <v>7400</v>
      </c>
      <c r="H83" s="166">
        <f t="shared" si="5"/>
        <v>0.21800612773980674</v>
      </c>
      <c r="I83" s="199">
        <v>5161</v>
      </c>
      <c r="J83" s="163">
        <f t="shared" si="6"/>
        <v>0.15204454395474901</v>
      </c>
      <c r="K83" s="154">
        <v>2190</v>
      </c>
      <c r="L83" s="79">
        <f>K83/E83</f>
        <v>6.4518029695969828E-2</v>
      </c>
      <c r="M83" s="30">
        <v>5</v>
      </c>
      <c r="N83" s="77">
        <v>8</v>
      </c>
      <c r="O83" s="30">
        <v>13</v>
      </c>
      <c r="P83" s="77">
        <v>13</v>
      </c>
      <c r="Q83" s="29">
        <v>8</v>
      </c>
      <c r="R83" s="30">
        <v>1</v>
      </c>
      <c r="S83" s="77">
        <v>0</v>
      </c>
      <c r="T83" s="30">
        <v>1</v>
      </c>
      <c r="U83" s="77">
        <v>0</v>
      </c>
      <c r="V83" s="30">
        <v>0</v>
      </c>
      <c r="W83" s="77">
        <v>0</v>
      </c>
      <c r="X83" s="115" t="s">
        <v>68</v>
      </c>
      <c r="Y83" s="59"/>
    </row>
    <row r="84" spans="2:117" s="14" customFormat="1" ht="12.95" customHeight="1" x14ac:dyDescent="0.25">
      <c r="B84" s="74" t="s">
        <v>142</v>
      </c>
      <c r="C84" s="15"/>
      <c r="D84" s="144">
        <v>32703</v>
      </c>
      <c r="E84" s="75">
        <v>32366</v>
      </c>
      <c r="F84" s="19">
        <f t="shared" si="4"/>
        <v>-337</v>
      </c>
      <c r="G84" s="214">
        <f>I84+K84+M84+N84+O84+P84+Q84+R84+S84+T84+U84+V84+W84</f>
        <v>6273</v>
      </c>
      <c r="H84" s="217">
        <f t="shared" si="5"/>
        <v>0.19381449669406167</v>
      </c>
      <c r="I84" s="199">
        <v>4258</v>
      </c>
      <c r="J84" s="163">
        <f t="shared" si="6"/>
        <v>0.1315578075758512</v>
      </c>
      <c r="K84" s="154">
        <v>1918</v>
      </c>
      <c r="L84" s="79">
        <f>K84/E84</f>
        <v>5.9259716986961627E-2</v>
      </c>
      <c r="M84" s="30">
        <v>41</v>
      </c>
      <c r="N84" s="77">
        <v>4</v>
      </c>
      <c r="O84" s="30">
        <v>25</v>
      </c>
      <c r="P84" s="77">
        <v>11</v>
      </c>
      <c r="Q84" s="29">
        <v>2</v>
      </c>
      <c r="R84" s="30">
        <v>5</v>
      </c>
      <c r="S84" s="77">
        <v>2</v>
      </c>
      <c r="T84" s="30">
        <v>5</v>
      </c>
      <c r="U84" s="77">
        <v>0</v>
      </c>
      <c r="V84" s="30">
        <v>2</v>
      </c>
      <c r="W84" s="77">
        <v>0</v>
      </c>
      <c r="X84" s="115" t="s">
        <v>68</v>
      </c>
      <c r="Y84" s="59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</row>
    <row r="85" spans="2:117" ht="12.95" customHeight="1" x14ac:dyDescent="0.25">
      <c r="B85" s="93" t="s">
        <v>143</v>
      </c>
      <c r="C85" s="16"/>
      <c r="D85" s="145">
        <v>249182</v>
      </c>
      <c r="E85" s="121">
        <v>244264</v>
      </c>
      <c r="F85" s="49">
        <f t="shared" si="4"/>
        <v>-4918</v>
      </c>
      <c r="G85" s="214">
        <f>I85+K85+M85+N85+O85+P85+Q85+R85+S85+T85+U85+V85+W85</f>
        <v>42692</v>
      </c>
      <c r="H85" s="217">
        <f t="shared" si="5"/>
        <v>0.1747781089313202</v>
      </c>
      <c r="I85" s="203">
        <v>32764</v>
      </c>
      <c r="J85" s="167">
        <f t="shared" si="6"/>
        <v>0.13413356041004815</v>
      </c>
      <c r="K85" s="155">
        <v>9583</v>
      </c>
      <c r="L85" s="120">
        <f>K85/E85</f>
        <v>3.9232142272295552E-2</v>
      </c>
      <c r="M85" s="31">
        <v>28</v>
      </c>
      <c r="N85" s="83">
        <v>62</v>
      </c>
      <c r="O85" s="31">
        <v>119</v>
      </c>
      <c r="P85" s="83">
        <v>46</v>
      </c>
      <c r="Q85" s="32">
        <v>56</v>
      </c>
      <c r="R85" s="31">
        <v>12</v>
      </c>
      <c r="S85" s="83">
        <v>9</v>
      </c>
      <c r="T85" s="31">
        <v>2</v>
      </c>
      <c r="U85" s="83">
        <v>0</v>
      </c>
      <c r="V85" s="31">
        <v>6</v>
      </c>
      <c r="W85" s="83">
        <v>5</v>
      </c>
      <c r="X85" s="188" t="s">
        <v>68</v>
      </c>
      <c r="Y85" s="59"/>
    </row>
    <row r="86" spans="2:117" s="14" customFormat="1" ht="12.95" customHeight="1" x14ac:dyDescent="0.25">
      <c r="B86" s="81" t="s">
        <v>144</v>
      </c>
      <c r="C86" s="16"/>
      <c r="D86" s="145">
        <v>371901</v>
      </c>
      <c r="E86" s="121">
        <v>366538</v>
      </c>
      <c r="F86" s="49">
        <f t="shared" si="4"/>
        <v>-5363</v>
      </c>
      <c r="G86" s="263">
        <f>I86+K86+M86+N86+O86+P86+Q86+R86+S86+T86+U86+V86+W86</f>
        <v>80802</v>
      </c>
      <c r="H86" s="166">
        <f t="shared" si="5"/>
        <v>0.22044644757160239</v>
      </c>
      <c r="I86" s="203">
        <v>55809</v>
      </c>
      <c r="J86" s="167">
        <f t="shared" si="6"/>
        <v>0.15225979298190093</v>
      </c>
      <c r="K86" s="155">
        <v>23655</v>
      </c>
      <c r="L86" s="120">
        <f>K86/E86</f>
        <v>6.4536282731940481E-2</v>
      </c>
      <c r="M86" s="31">
        <v>114</v>
      </c>
      <c r="N86" s="92">
        <v>627</v>
      </c>
      <c r="O86" s="28">
        <v>212</v>
      </c>
      <c r="P86" s="92">
        <v>126</v>
      </c>
      <c r="Q86" s="179">
        <v>94</v>
      </c>
      <c r="R86" s="31">
        <v>17</v>
      </c>
      <c r="S86" s="83">
        <v>11</v>
      </c>
      <c r="T86" s="28">
        <v>41</v>
      </c>
      <c r="U86" s="83">
        <v>0</v>
      </c>
      <c r="V86" s="37">
        <v>96</v>
      </c>
      <c r="W86" s="83">
        <v>0</v>
      </c>
      <c r="X86" s="188" t="s">
        <v>68</v>
      </c>
      <c r="Y86" s="59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</row>
    <row r="87" spans="2:117" ht="12.95" customHeight="1" x14ac:dyDescent="0.25">
      <c r="B87" s="94" t="s">
        <v>145</v>
      </c>
      <c r="C87" s="17"/>
      <c r="D87" s="146">
        <v>136464</v>
      </c>
      <c r="E87" s="85">
        <v>134034</v>
      </c>
      <c r="F87" s="21">
        <f t="shared" si="4"/>
        <v>-2430</v>
      </c>
      <c r="G87" s="263">
        <f>I87+K87+M87+N87+O87+P87+Q87+R87+S87+T87+U87+V87+W87</f>
        <v>26402</v>
      </c>
      <c r="H87" s="166">
        <f t="shared" si="5"/>
        <v>0.19697987077905607</v>
      </c>
      <c r="I87" s="201">
        <v>20295</v>
      </c>
      <c r="J87" s="165">
        <f t="shared" si="6"/>
        <v>0.15141680469134697</v>
      </c>
      <c r="K87" s="156">
        <v>5708</v>
      </c>
      <c r="L87" s="119">
        <f>K87/E87</f>
        <v>4.2586209469239147E-2</v>
      </c>
      <c r="M87" s="33">
        <v>66</v>
      </c>
      <c r="N87" s="86">
        <v>82</v>
      </c>
      <c r="O87" s="33">
        <v>84</v>
      </c>
      <c r="P87" s="240">
        <v>77</v>
      </c>
      <c r="Q87" s="34">
        <v>18</v>
      </c>
      <c r="R87" s="33">
        <v>19</v>
      </c>
      <c r="S87" s="86">
        <v>10</v>
      </c>
      <c r="T87" s="33">
        <v>3</v>
      </c>
      <c r="U87" s="86">
        <v>0</v>
      </c>
      <c r="V87" s="33">
        <v>0</v>
      </c>
      <c r="W87" s="92">
        <v>40</v>
      </c>
      <c r="X87" s="189" t="s">
        <v>68</v>
      </c>
      <c r="Y87" s="59"/>
      <c r="AA87" s="13"/>
    </row>
    <row r="88" spans="2:117" s="14" customFormat="1" ht="12.95" customHeight="1" x14ac:dyDescent="0.25">
      <c r="B88" s="74" t="s">
        <v>146</v>
      </c>
      <c r="C88" s="15"/>
      <c r="D88" s="144">
        <v>58781</v>
      </c>
      <c r="E88" s="75">
        <v>57907</v>
      </c>
      <c r="F88" s="19">
        <f t="shared" si="4"/>
        <v>-874</v>
      </c>
      <c r="G88" s="263">
        <f>I88+K88+M88+N88+O88+P88+Q88+R88+S88+T88+U88+V88+W88</f>
        <v>12585</v>
      </c>
      <c r="H88" s="166">
        <f t="shared" si="5"/>
        <v>0.21733123801958312</v>
      </c>
      <c r="I88" s="199">
        <v>8564</v>
      </c>
      <c r="J88" s="163">
        <f t="shared" si="6"/>
        <v>0.14789231008340961</v>
      </c>
      <c r="K88" s="152">
        <v>3961</v>
      </c>
      <c r="L88" s="76">
        <f>K88/E88</f>
        <v>6.8402783773982415E-2</v>
      </c>
      <c r="M88" s="30">
        <v>12</v>
      </c>
      <c r="N88" s="77">
        <v>13</v>
      </c>
      <c r="O88" s="30">
        <v>16</v>
      </c>
      <c r="P88" s="240">
        <v>8</v>
      </c>
      <c r="Q88" s="29">
        <v>2</v>
      </c>
      <c r="R88" s="30">
        <v>5</v>
      </c>
      <c r="S88" s="77">
        <v>0</v>
      </c>
      <c r="T88" s="30">
        <v>1</v>
      </c>
      <c r="U88" s="77">
        <v>0</v>
      </c>
      <c r="V88" s="30">
        <v>3</v>
      </c>
      <c r="W88" s="77">
        <v>0</v>
      </c>
      <c r="X88" s="115" t="s">
        <v>68</v>
      </c>
      <c r="Y88" s="59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</row>
    <row r="89" spans="2:117" ht="12.95" customHeight="1" x14ac:dyDescent="0.25">
      <c r="B89" s="78" t="s">
        <v>147</v>
      </c>
      <c r="C89" s="15"/>
      <c r="D89" s="144">
        <v>43579</v>
      </c>
      <c r="E89" s="75">
        <v>44025</v>
      </c>
      <c r="F89" s="19">
        <f t="shared" si="4"/>
        <v>446</v>
      </c>
      <c r="G89" s="214">
        <f>I89+K89+M89+N89+O89+P89+Q89+R89+S89+T89+U89+V89+W89</f>
        <v>6746</v>
      </c>
      <c r="H89" s="231">
        <f t="shared" si="5"/>
        <v>0.15323111868256672</v>
      </c>
      <c r="I89" s="199">
        <v>4982</v>
      </c>
      <c r="J89" s="163">
        <f t="shared" si="6"/>
        <v>0.11316297558205565</v>
      </c>
      <c r="K89" s="154">
        <v>1676</v>
      </c>
      <c r="L89" s="79">
        <f>K89/E89</f>
        <v>3.8069278818852921E-2</v>
      </c>
      <c r="M89" s="30">
        <v>13</v>
      </c>
      <c r="N89" s="77">
        <v>18</v>
      </c>
      <c r="O89" s="30">
        <v>38</v>
      </c>
      <c r="P89" s="240">
        <v>8</v>
      </c>
      <c r="Q89" s="29">
        <v>8</v>
      </c>
      <c r="R89" s="30">
        <v>0</v>
      </c>
      <c r="S89" s="77">
        <v>2</v>
      </c>
      <c r="T89" s="30">
        <v>0</v>
      </c>
      <c r="U89" s="77">
        <v>0</v>
      </c>
      <c r="V89" s="30">
        <v>0</v>
      </c>
      <c r="W89" s="77">
        <v>1</v>
      </c>
      <c r="X89" s="115" t="s">
        <v>68</v>
      </c>
      <c r="Y89" s="59"/>
    </row>
    <row r="90" spans="2:117" s="14" customFormat="1" ht="12.95" customHeight="1" x14ac:dyDescent="0.25">
      <c r="B90" s="74" t="s">
        <v>148</v>
      </c>
      <c r="C90" s="15"/>
      <c r="D90" s="144">
        <v>20266</v>
      </c>
      <c r="E90" s="75">
        <v>19894</v>
      </c>
      <c r="F90" s="19">
        <f t="shared" si="4"/>
        <v>-372</v>
      </c>
      <c r="G90" s="263">
        <f>I90+K90+M90+N90+O90+P90+Q90+R90+S90+T90+U90+V90+W90</f>
        <v>4001</v>
      </c>
      <c r="H90" s="166">
        <f t="shared" si="5"/>
        <v>0.20111591434603399</v>
      </c>
      <c r="I90" s="199">
        <v>2797</v>
      </c>
      <c r="J90" s="163">
        <f t="shared" si="6"/>
        <v>0.1405951543178848</v>
      </c>
      <c r="K90" s="154">
        <v>1163</v>
      </c>
      <c r="L90" s="79">
        <f>K90/E90</f>
        <v>5.8459837136825177E-2</v>
      </c>
      <c r="M90" s="30">
        <v>7</v>
      </c>
      <c r="N90" s="77">
        <v>5</v>
      </c>
      <c r="O90" s="30">
        <v>9</v>
      </c>
      <c r="P90" s="240">
        <v>11</v>
      </c>
      <c r="Q90" s="29">
        <v>3</v>
      </c>
      <c r="R90" s="30">
        <v>2</v>
      </c>
      <c r="S90" s="77">
        <v>4</v>
      </c>
      <c r="T90" s="30">
        <v>0</v>
      </c>
      <c r="U90" s="77">
        <v>0</v>
      </c>
      <c r="V90" s="30">
        <v>0</v>
      </c>
      <c r="W90" s="77">
        <v>0</v>
      </c>
      <c r="X90" s="115" t="s">
        <v>68</v>
      </c>
      <c r="Y90" s="59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</row>
    <row r="91" spans="2:117" ht="12.95" customHeight="1" x14ac:dyDescent="0.25">
      <c r="B91" s="78" t="s">
        <v>149</v>
      </c>
      <c r="C91" s="15"/>
      <c r="D91" s="144">
        <v>8481</v>
      </c>
      <c r="E91" s="75">
        <v>8342</v>
      </c>
      <c r="F91" s="19">
        <f t="shared" si="4"/>
        <v>-139</v>
      </c>
      <c r="G91" s="263">
        <f>I91+K91+M91+N91+O91+P91+Q91+R91+S91+T91+U91+V91+W91</f>
        <v>2035</v>
      </c>
      <c r="H91" s="166">
        <f t="shared" si="5"/>
        <v>0.24394629585231359</v>
      </c>
      <c r="I91" s="198">
        <v>1428</v>
      </c>
      <c r="J91" s="162">
        <f t="shared" si="6"/>
        <v>0.17118197075041958</v>
      </c>
      <c r="K91" s="152">
        <v>565</v>
      </c>
      <c r="L91" s="76">
        <f>K91/E91</f>
        <v>6.7729561256293452E-2</v>
      </c>
      <c r="M91" s="30">
        <v>2</v>
      </c>
      <c r="N91" s="239">
        <v>17</v>
      </c>
      <c r="O91" s="238">
        <v>7</v>
      </c>
      <c r="P91" s="240">
        <v>7</v>
      </c>
      <c r="Q91" s="29">
        <v>1</v>
      </c>
      <c r="R91" s="30">
        <v>5</v>
      </c>
      <c r="S91" s="77">
        <v>2</v>
      </c>
      <c r="T91" s="30">
        <v>1</v>
      </c>
      <c r="U91" s="77">
        <v>0</v>
      </c>
      <c r="V91" s="30">
        <v>0</v>
      </c>
      <c r="W91" s="77">
        <v>0</v>
      </c>
      <c r="X91" s="115" t="s">
        <v>68</v>
      </c>
      <c r="Y91" s="59"/>
    </row>
    <row r="92" spans="2:117" ht="12.95" customHeight="1" x14ac:dyDescent="0.25">
      <c r="B92" s="84" t="s">
        <v>150</v>
      </c>
      <c r="C92" s="17"/>
      <c r="D92" s="146">
        <v>172066</v>
      </c>
      <c r="E92" s="85">
        <v>171459</v>
      </c>
      <c r="F92" s="21">
        <f t="shared" si="4"/>
        <v>-607</v>
      </c>
      <c r="G92" s="214">
        <f>I92+K92+M92+N92+O92+P92+Q92+R92+S92+T92+U92+V92+W92</f>
        <v>27491</v>
      </c>
      <c r="H92" s="217">
        <f t="shared" si="5"/>
        <v>0.16033570707866021</v>
      </c>
      <c r="I92" s="201">
        <v>20527</v>
      </c>
      <c r="J92" s="165">
        <f t="shared" si="6"/>
        <v>0.11971958310733179</v>
      </c>
      <c r="K92" s="156">
        <v>6703</v>
      </c>
      <c r="L92" s="119">
        <f>K92/E92</f>
        <v>3.909389416711867E-2</v>
      </c>
      <c r="M92" s="33">
        <v>29</v>
      </c>
      <c r="N92" s="86">
        <v>63</v>
      </c>
      <c r="O92" s="33">
        <v>100</v>
      </c>
      <c r="P92" s="86">
        <v>32</v>
      </c>
      <c r="Q92" s="34">
        <v>24</v>
      </c>
      <c r="R92" s="33">
        <v>1</v>
      </c>
      <c r="S92" s="86">
        <v>5</v>
      </c>
      <c r="T92" s="33">
        <v>3</v>
      </c>
      <c r="U92" s="86">
        <v>0</v>
      </c>
      <c r="V92" s="33">
        <v>1</v>
      </c>
      <c r="W92" s="86">
        <v>3</v>
      </c>
      <c r="X92" s="189" t="s">
        <v>68</v>
      </c>
      <c r="Y92" s="59"/>
      <c r="AA92" s="13"/>
    </row>
    <row r="93" spans="2:117" ht="12.95" customHeight="1" x14ac:dyDescent="0.25">
      <c r="B93" s="78" t="s">
        <v>151</v>
      </c>
      <c r="C93" s="22"/>
      <c r="D93" s="144">
        <v>42585</v>
      </c>
      <c r="E93" s="75">
        <v>41755</v>
      </c>
      <c r="F93" s="19">
        <f t="shared" si="4"/>
        <v>-830</v>
      </c>
      <c r="G93" s="263">
        <f>I93+K93+M93+N93+O93+P93+Q93+R93+S93+T93+U93+V93+W93</f>
        <v>8671</v>
      </c>
      <c r="H93" s="166">
        <f t="shared" si="5"/>
        <v>0.20766375284397079</v>
      </c>
      <c r="I93" s="199">
        <v>6241</v>
      </c>
      <c r="J93" s="163">
        <f t="shared" si="6"/>
        <v>0.14946712968506765</v>
      </c>
      <c r="K93" s="154">
        <v>2389</v>
      </c>
      <c r="L93" s="79">
        <f>K93/E93</f>
        <v>5.7214704825769368E-2</v>
      </c>
      <c r="M93" s="30">
        <v>3</v>
      </c>
      <c r="N93" s="77">
        <v>7</v>
      </c>
      <c r="O93" s="30">
        <v>13</v>
      </c>
      <c r="P93" s="77">
        <v>5</v>
      </c>
      <c r="Q93" s="29">
        <v>7</v>
      </c>
      <c r="R93" s="30">
        <v>0</v>
      </c>
      <c r="S93" s="77">
        <v>5</v>
      </c>
      <c r="T93" s="30">
        <v>0</v>
      </c>
      <c r="U93" s="77">
        <v>0</v>
      </c>
      <c r="V93" s="30">
        <v>1</v>
      </c>
      <c r="W93" s="77">
        <v>0</v>
      </c>
      <c r="X93" s="115" t="s">
        <v>68</v>
      </c>
      <c r="Y93" s="59"/>
    </row>
    <row r="94" spans="2:117" s="14" customFormat="1" ht="12.95" customHeight="1" x14ac:dyDescent="0.25">
      <c r="B94" s="74" t="s">
        <v>152</v>
      </c>
      <c r="C94" s="15"/>
      <c r="D94" s="144">
        <v>73514</v>
      </c>
      <c r="E94" s="75">
        <v>72278</v>
      </c>
      <c r="F94" s="19">
        <f t="shared" si="4"/>
        <v>-1236</v>
      </c>
      <c r="G94" s="263">
        <f>I94+K94+M94+N94+O94+P94+Q94+R94+S94+T94+U94+V94+W94</f>
        <v>19050</v>
      </c>
      <c r="H94" s="166">
        <f t="shared" si="5"/>
        <v>0.26356567696947897</v>
      </c>
      <c r="I94" s="198">
        <v>12592</v>
      </c>
      <c r="J94" s="162">
        <f t="shared" si="6"/>
        <v>0.17421622070339524</v>
      </c>
      <c r="K94" s="153">
        <v>6361</v>
      </c>
      <c r="L94" s="80">
        <f>K94/E94</f>
        <v>8.8007415811173523E-2</v>
      </c>
      <c r="M94" s="30">
        <v>12</v>
      </c>
      <c r="N94" s="77">
        <v>21</v>
      </c>
      <c r="O94" s="30">
        <v>27</v>
      </c>
      <c r="P94" s="77">
        <v>12</v>
      </c>
      <c r="Q94" s="29">
        <v>17</v>
      </c>
      <c r="R94" s="30">
        <v>4</v>
      </c>
      <c r="S94" s="77">
        <v>3</v>
      </c>
      <c r="T94" s="30">
        <v>1</v>
      </c>
      <c r="U94" s="77">
        <v>0</v>
      </c>
      <c r="V94" s="30">
        <v>0</v>
      </c>
      <c r="W94" s="77">
        <v>0</v>
      </c>
      <c r="X94" s="115" t="s">
        <v>68</v>
      </c>
      <c r="Y94" s="59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</row>
    <row r="95" spans="2:117" ht="12.95" customHeight="1" x14ac:dyDescent="0.25">
      <c r="B95" s="95" t="s">
        <v>153</v>
      </c>
      <c r="C95" s="22"/>
      <c r="D95" s="144">
        <v>25152</v>
      </c>
      <c r="E95" s="75">
        <v>24631</v>
      </c>
      <c r="F95" s="19">
        <f t="shared" si="4"/>
        <v>-521</v>
      </c>
      <c r="G95" s="263">
        <f>I95+K95+M95+N95+O95+P95+Q95+R95+S95+T95+U95+V95+W95</f>
        <v>5309</v>
      </c>
      <c r="H95" s="166">
        <f t="shared" si="5"/>
        <v>0.2155413909301287</v>
      </c>
      <c r="I95" s="199">
        <v>3723</v>
      </c>
      <c r="J95" s="163">
        <f t="shared" si="6"/>
        <v>0.15115098859161219</v>
      </c>
      <c r="K95" s="154">
        <v>1467</v>
      </c>
      <c r="L95" s="79">
        <f>K95/E95</f>
        <v>5.9559092200885067E-2</v>
      </c>
      <c r="M95" s="238">
        <v>42</v>
      </c>
      <c r="N95" s="239">
        <v>52</v>
      </c>
      <c r="O95" s="238">
        <v>19</v>
      </c>
      <c r="P95" s="77">
        <v>2</v>
      </c>
      <c r="Q95" s="29">
        <v>2</v>
      </c>
      <c r="R95" s="30">
        <v>0</v>
      </c>
      <c r="S95" s="77">
        <v>2</v>
      </c>
      <c r="T95" s="30">
        <v>0</v>
      </c>
      <c r="U95" s="77">
        <v>0</v>
      </c>
      <c r="V95" s="30">
        <v>0</v>
      </c>
      <c r="W95" s="77">
        <v>0</v>
      </c>
      <c r="X95" s="115" t="s">
        <v>68</v>
      </c>
      <c r="Y95" s="59"/>
    </row>
    <row r="96" spans="2:117" ht="12.95" customHeight="1" x14ac:dyDescent="0.25">
      <c r="B96" s="74" t="s">
        <v>154</v>
      </c>
      <c r="C96" s="15"/>
      <c r="D96" s="144">
        <v>93063</v>
      </c>
      <c r="E96" s="75">
        <v>91470</v>
      </c>
      <c r="F96" s="19">
        <f t="shared" si="4"/>
        <v>-1593</v>
      </c>
      <c r="G96" s="263">
        <f>I96+K96+M96+N96+O96+P96+Q96+R96+S96+T96+U96+V96+W96</f>
        <v>23064</v>
      </c>
      <c r="H96" s="166">
        <f t="shared" si="5"/>
        <v>0.25214824532633651</v>
      </c>
      <c r="I96" s="198">
        <v>17494</v>
      </c>
      <c r="J96" s="162">
        <f t="shared" si="6"/>
        <v>0.19125396304799389</v>
      </c>
      <c r="K96" s="154">
        <v>5349</v>
      </c>
      <c r="L96" s="79">
        <f>K96/E96</f>
        <v>5.8478189570350933E-2</v>
      </c>
      <c r="M96" s="30">
        <v>10</v>
      </c>
      <c r="N96" s="77">
        <v>56</v>
      </c>
      <c r="O96" s="30">
        <v>79</v>
      </c>
      <c r="P96" s="77">
        <v>43</v>
      </c>
      <c r="Q96" s="29">
        <v>11</v>
      </c>
      <c r="R96" s="30">
        <v>2</v>
      </c>
      <c r="S96" s="77">
        <v>4</v>
      </c>
      <c r="T96" s="30">
        <v>7</v>
      </c>
      <c r="U96" s="77">
        <v>0</v>
      </c>
      <c r="V96" s="30">
        <v>0</v>
      </c>
      <c r="W96" s="77">
        <v>9</v>
      </c>
      <c r="X96" s="115" t="s">
        <v>68</v>
      </c>
      <c r="Y96" s="59"/>
    </row>
    <row r="97" spans="2:27" ht="12.95" customHeight="1" thickBot="1" x14ac:dyDescent="0.3">
      <c r="B97" s="95" t="s">
        <v>155</v>
      </c>
      <c r="C97" s="22"/>
      <c r="D97" s="148">
        <v>15072</v>
      </c>
      <c r="E97" s="75">
        <v>14871</v>
      </c>
      <c r="F97" s="19">
        <f t="shared" si="4"/>
        <v>-201</v>
      </c>
      <c r="G97" s="264">
        <f>I97+K97+M97+N97+O97+P97+Q97+R97+S97+T97+U97+V97+W97</f>
        <v>3425</v>
      </c>
      <c r="H97" s="166">
        <f t="shared" si="5"/>
        <v>0.23031403402595657</v>
      </c>
      <c r="I97" s="198">
        <v>2346</v>
      </c>
      <c r="J97" s="162">
        <f t="shared" si="6"/>
        <v>0.15775670768610045</v>
      </c>
      <c r="K97" s="151">
        <v>1048</v>
      </c>
      <c r="L97" s="76">
        <f>K97/E97</f>
        <v>7.0472732163270796E-2</v>
      </c>
      <c r="M97" s="30">
        <v>2</v>
      </c>
      <c r="N97" s="77">
        <v>11</v>
      </c>
      <c r="O97" s="30">
        <v>4</v>
      </c>
      <c r="P97" s="77">
        <v>9</v>
      </c>
      <c r="Q97" s="29">
        <v>1</v>
      </c>
      <c r="R97" s="30">
        <v>2</v>
      </c>
      <c r="S97" s="77">
        <v>2</v>
      </c>
      <c r="T97" s="30">
        <v>0</v>
      </c>
      <c r="U97" s="77">
        <v>0</v>
      </c>
      <c r="V97" s="30">
        <v>0</v>
      </c>
      <c r="W97" s="77">
        <v>0</v>
      </c>
      <c r="X97" s="115" t="s">
        <v>68</v>
      </c>
      <c r="Y97" s="59"/>
      <c r="AA97" s="13"/>
    </row>
    <row r="98" spans="2:27" ht="13.5" customHeight="1" thickBot="1" x14ac:dyDescent="0.3">
      <c r="B98" s="23" t="s">
        <v>156</v>
      </c>
      <c r="C98" s="24"/>
      <c r="D98" s="136">
        <v>8029950</v>
      </c>
      <c r="E98" s="134">
        <v>7929154</v>
      </c>
      <c r="F98" s="40">
        <f>SUM(F10:F97)</f>
        <v>-100796</v>
      </c>
      <c r="G98" s="214"/>
      <c r="H98" s="56"/>
      <c r="I98" s="204"/>
      <c r="J98" s="56"/>
      <c r="K98" s="116"/>
      <c r="L98" s="168"/>
      <c r="M98" s="117"/>
      <c r="N98" s="118"/>
      <c r="O98" s="117"/>
      <c r="P98" s="118"/>
      <c r="Q98" s="48"/>
      <c r="R98" s="117"/>
      <c r="S98" s="118"/>
      <c r="T98" s="117"/>
      <c r="U98" s="118"/>
      <c r="V98" s="117"/>
      <c r="W98" s="118"/>
      <c r="X98" s="191"/>
      <c r="Y98" s="59"/>
    </row>
    <row r="99" spans="2:27" s="98" customFormat="1" ht="12.95" customHeight="1" x14ac:dyDescent="0.25">
      <c r="B99" s="99" t="s">
        <v>177</v>
      </c>
      <c r="C99" s="100"/>
      <c r="D99" s="137"/>
      <c r="E99" s="135"/>
      <c r="F99" s="41"/>
      <c r="G99" s="214"/>
      <c r="H99" s="57"/>
      <c r="I99" s="205"/>
      <c r="J99" s="57"/>
      <c r="K99" s="42"/>
      <c r="L99" s="169"/>
      <c r="M99" s="44"/>
      <c r="N99" s="96"/>
      <c r="O99" s="44"/>
      <c r="P99" s="96"/>
      <c r="Q99" s="43"/>
      <c r="R99" s="44"/>
      <c r="S99" s="96"/>
      <c r="T99" s="44"/>
      <c r="U99" s="96"/>
      <c r="V99" s="44"/>
      <c r="W99" s="96"/>
      <c r="X99" s="192"/>
      <c r="AA99" s="101"/>
    </row>
    <row r="100" spans="2:27" s="102" customFormat="1" ht="12.95" customHeight="1" x14ac:dyDescent="0.25">
      <c r="B100" s="99" t="s">
        <v>178</v>
      </c>
      <c r="C100" s="100"/>
      <c r="D100" s="137"/>
      <c r="E100" s="208"/>
      <c r="F100" s="41"/>
      <c r="G100" s="216">
        <f>I100+K100+M100+N100+O100+P100+Q100+R100+S100+T100+U100+V100+W100</f>
        <v>1887588</v>
      </c>
      <c r="H100" s="58"/>
      <c r="I100" s="206">
        <f>SUM(I10:I97)</f>
        <v>1315627</v>
      </c>
      <c r="J100" s="58"/>
      <c r="K100" s="45">
        <f>SUM(K10:K97)</f>
        <v>496482</v>
      </c>
      <c r="L100" s="170"/>
      <c r="M100" s="55">
        <f t="shared" ref="M100:W100" si="7">SUM(M10:M97)</f>
        <v>59131</v>
      </c>
      <c r="N100" s="97">
        <f t="shared" si="7"/>
        <v>5123</v>
      </c>
      <c r="O100" s="46">
        <f>SUM(O10:O97)</f>
        <v>4463</v>
      </c>
      <c r="P100" s="97">
        <f t="shared" si="7"/>
        <v>2166</v>
      </c>
      <c r="Q100" s="180">
        <f t="shared" si="7"/>
        <v>1712</v>
      </c>
      <c r="R100" s="46">
        <f t="shared" si="7"/>
        <v>1130</v>
      </c>
      <c r="S100" s="135">
        <f t="shared" si="7"/>
        <v>469</v>
      </c>
      <c r="T100" s="47">
        <f t="shared" si="7"/>
        <v>432</v>
      </c>
      <c r="U100" s="135">
        <f t="shared" si="7"/>
        <v>370</v>
      </c>
      <c r="V100" s="47">
        <f t="shared" si="7"/>
        <v>366</v>
      </c>
      <c r="W100" s="135">
        <f t="shared" si="7"/>
        <v>117</v>
      </c>
      <c r="X100" s="193"/>
    </row>
    <row r="101" spans="2:27" s="102" customFormat="1" ht="12.95" customHeight="1" thickBot="1" x14ac:dyDescent="0.3">
      <c r="B101" s="103" t="s">
        <v>170</v>
      </c>
      <c r="C101" s="104"/>
      <c r="D101" s="138"/>
      <c r="E101" s="209"/>
      <c r="F101" s="105"/>
      <c r="G101" s="210">
        <f>G100/E98</f>
        <v>0.23805667035852754</v>
      </c>
      <c r="H101" s="107"/>
      <c r="I101" s="207">
        <f>I100/E98</f>
        <v>0.16592274535215232</v>
      </c>
      <c r="J101" s="107"/>
      <c r="K101" s="108">
        <f>K100/E98</f>
        <v>6.2614750577426034E-2</v>
      </c>
      <c r="L101" s="171"/>
      <c r="M101" s="106">
        <f>M100/E98</f>
        <v>7.4574160118469129E-3</v>
      </c>
      <c r="N101" s="110"/>
      <c r="O101" s="109"/>
      <c r="P101" s="110"/>
      <c r="Q101" s="111"/>
      <c r="R101" s="109"/>
      <c r="S101" s="110"/>
      <c r="T101" s="109"/>
      <c r="U101" s="110"/>
      <c r="V101" s="109"/>
      <c r="W101" s="110"/>
      <c r="X101" s="194"/>
    </row>
    <row r="102" spans="2:27" ht="12.75" x14ac:dyDescent="0.2">
      <c r="AA102" s="13"/>
    </row>
    <row r="103" spans="2:27" x14ac:dyDescent="0.25">
      <c r="B103" s="224" t="s">
        <v>197</v>
      </c>
      <c r="AA103" s="13"/>
    </row>
    <row r="104" spans="2:27" s="223" customFormat="1" x14ac:dyDescent="0.25">
      <c r="B104" s="220">
        <f>G100</f>
        <v>1887588</v>
      </c>
      <c r="C104" s="26"/>
      <c r="D104" s="224" t="s">
        <v>193</v>
      </c>
      <c r="E104" s="27"/>
      <c r="F104" s="27"/>
      <c r="G104" s="27"/>
      <c r="H104" s="266"/>
      <c r="I104" s="26"/>
      <c r="J104" s="225"/>
      <c r="K104" s="26"/>
      <c r="L104" s="225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2:27" s="218" customFormat="1" x14ac:dyDescent="0.25">
      <c r="C105" s="219"/>
      <c r="D105" s="218" t="s">
        <v>192</v>
      </c>
      <c r="E105" s="220"/>
      <c r="F105" s="220"/>
      <c r="G105" s="220"/>
      <c r="H105" s="267"/>
      <c r="J105" s="221"/>
      <c r="L105" s="221"/>
    </row>
    <row r="106" spans="2:27" s="218" customFormat="1" x14ac:dyDescent="0.25">
      <c r="C106" s="219"/>
      <c r="D106" s="218" t="s">
        <v>194</v>
      </c>
      <c r="E106" s="220"/>
      <c r="F106" s="220"/>
      <c r="G106" s="220"/>
      <c r="H106" s="267"/>
      <c r="J106" s="221"/>
      <c r="L106" s="221"/>
    </row>
    <row r="107" spans="2:27" s="218" customFormat="1" x14ac:dyDescent="0.25">
      <c r="C107" s="219"/>
      <c r="D107" s="218" t="s">
        <v>207</v>
      </c>
      <c r="E107" s="220"/>
      <c r="F107" s="220"/>
      <c r="G107" s="220"/>
      <c r="H107" s="267"/>
      <c r="J107" s="221"/>
      <c r="L107" s="221"/>
    </row>
    <row r="108" spans="2:27" s="218" customFormat="1" x14ac:dyDescent="0.25">
      <c r="C108" s="219"/>
      <c r="D108" s="219"/>
      <c r="E108" s="220"/>
      <c r="F108" s="220"/>
      <c r="G108" s="220"/>
      <c r="H108" s="267"/>
      <c r="J108" s="221"/>
      <c r="L108" s="221"/>
    </row>
    <row r="109" spans="2:27" s="219" customFormat="1" x14ac:dyDescent="0.25">
      <c r="B109" s="220">
        <f>I100</f>
        <v>1315627</v>
      </c>
      <c r="D109" s="219" t="s">
        <v>185</v>
      </c>
      <c r="E109" s="220"/>
      <c r="F109" s="220"/>
      <c r="G109" s="220"/>
      <c r="H109" s="268"/>
      <c r="J109" s="226"/>
      <c r="L109" s="226"/>
    </row>
    <row r="110" spans="2:27" s="219" customFormat="1" x14ac:dyDescent="0.25">
      <c r="B110" s="220"/>
      <c r="D110" s="218" t="s">
        <v>209</v>
      </c>
      <c r="E110" s="220"/>
      <c r="F110" s="220"/>
      <c r="G110" s="220"/>
      <c r="H110" s="268"/>
      <c r="J110" s="226"/>
      <c r="L110" s="226"/>
    </row>
    <row r="111" spans="2:27" s="218" customFormat="1" x14ac:dyDescent="0.25">
      <c r="B111" s="235"/>
      <c r="C111" s="219"/>
      <c r="D111" s="218" t="s">
        <v>184</v>
      </c>
      <c r="E111" s="220"/>
      <c r="F111" s="220"/>
      <c r="G111" s="220"/>
      <c r="H111" s="267"/>
      <c r="J111" s="221"/>
      <c r="L111" s="221"/>
      <c r="R111" s="235"/>
    </row>
    <row r="112" spans="2:27" s="218" customFormat="1" x14ac:dyDescent="0.25">
      <c r="C112" s="219"/>
      <c r="D112" s="218" t="s">
        <v>186</v>
      </c>
      <c r="E112" s="220"/>
      <c r="F112" s="220"/>
      <c r="G112" s="220"/>
      <c r="H112" s="267"/>
      <c r="J112" s="221"/>
      <c r="L112" s="221"/>
      <c r="R112" s="235"/>
    </row>
    <row r="113" spans="2:12" s="219" customFormat="1" x14ac:dyDescent="0.25">
      <c r="E113" s="220"/>
      <c r="F113" s="220"/>
      <c r="G113" s="220"/>
      <c r="H113" s="268"/>
      <c r="J113" s="226"/>
      <c r="L113" s="226"/>
    </row>
    <row r="114" spans="2:12" s="219" customFormat="1" x14ac:dyDescent="0.25">
      <c r="B114" s="220">
        <f>K100</f>
        <v>496482</v>
      </c>
      <c r="D114" s="219" t="s">
        <v>191</v>
      </c>
      <c r="E114" s="220"/>
      <c r="F114" s="220"/>
      <c r="G114" s="220"/>
      <c r="H114" s="268"/>
      <c r="J114" s="226"/>
      <c r="L114" s="226"/>
    </row>
    <row r="115" spans="2:12" s="219" customFormat="1" x14ac:dyDescent="0.25">
      <c r="D115" s="218" t="s">
        <v>188</v>
      </c>
      <c r="E115" s="220"/>
      <c r="F115" s="220"/>
      <c r="G115" s="220"/>
      <c r="H115" s="268"/>
      <c r="J115" s="226"/>
      <c r="L115" s="226"/>
    </row>
    <row r="116" spans="2:12" s="218" customFormat="1" x14ac:dyDescent="0.25">
      <c r="C116" s="219"/>
      <c r="D116" s="218" t="s">
        <v>189</v>
      </c>
      <c r="E116" s="220"/>
      <c r="F116" s="220"/>
      <c r="G116" s="220"/>
      <c r="H116" s="267"/>
      <c r="J116" s="221"/>
      <c r="L116" s="221"/>
    </row>
    <row r="117" spans="2:12" s="218" customFormat="1" x14ac:dyDescent="0.25">
      <c r="B117" s="237"/>
      <c r="C117" s="219"/>
      <c r="D117" s="218" t="s">
        <v>190</v>
      </c>
      <c r="E117" s="220"/>
      <c r="F117" s="220"/>
      <c r="G117" s="220"/>
      <c r="H117" s="267"/>
      <c r="J117" s="221"/>
      <c r="L117" s="221"/>
    </row>
    <row r="118" spans="2:12" s="218" customFormat="1" x14ac:dyDescent="0.25">
      <c r="C118" s="219"/>
      <c r="D118" s="218" t="s">
        <v>195</v>
      </c>
      <c r="E118" s="220"/>
      <c r="F118" s="220"/>
      <c r="G118" s="220"/>
      <c r="H118" s="267"/>
      <c r="J118" s="221"/>
      <c r="L118" s="221"/>
    </row>
    <row r="119" spans="2:12" s="218" customFormat="1" x14ac:dyDescent="0.25">
      <c r="C119" s="219"/>
      <c r="D119" s="218" t="s">
        <v>196</v>
      </c>
      <c r="E119" s="220"/>
      <c r="F119" s="220"/>
      <c r="G119" s="220"/>
      <c r="H119" s="267"/>
      <c r="J119" s="221"/>
      <c r="L119" s="221"/>
    </row>
    <row r="120" spans="2:12" s="218" customFormat="1" x14ac:dyDescent="0.25">
      <c r="C120" s="219"/>
      <c r="D120" s="219"/>
      <c r="E120" s="220"/>
      <c r="F120" s="220"/>
      <c r="G120" s="220"/>
      <c r="H120" s="267"/>
      <c r="J120" s="221"/>
      <c r="L120" s="221"/>
    </row>
    <row r="121" spans="2:12" s="219" customFormat="1" x14ac:dyDescent="0.25">
      <c r="B121" s="220">
        <f>SUM(M100:W100)</f>
        <v>75479</v>
      </c>
      <c r="D121" s="219" t="s">
        <v>211</v>
      </c>
      <c r="E121" s="220"/>
      <c r="F121" s="220"/>
      <c r="G121" s="220"/>
      <c r="H121" s="268"/>
      <c r="J121" s="226"/>
      <c r="L121" s="226"/>
    </row>
    <row r="122" spans="2:12" s="218" customFormat="1" ht="14.25" x14ac:dyDescent="0.2">
      <c r="B122" s="235">
        <f>M100</f>
        <v>59131</v>
      </c>
      <c r="D122" s="218" t="s">
        <v>187</v>
      </c>
      <c r="E122" s="235"/>
      <c r="F122" s="235"/>
      <c r="G122" s="235"/>
      <c r="H122" s="267"/>
      <c r="J122" s="221"/>
      <c r="L122" s="221"/>
    </row>
    <row r="123" spans="2:12" s="218" customFormat="1" ht="14.25" x14ac:dyDescent="0.2">
      <c r="B123" s="235">
        <f>N100</f>
        <v>5123</v>
      </c>
      <c r="D123" s="218" t="s">
        <v>201</v>
      </c>
      <c r="E123" s="235"/>
      <c r="F123" s="235"/>
      <c r="G123" s="235"/>
      <c r="H123" s="267"/>
      <c r="J123" s="221"/>
      <c r="L123" s="221"/>
    </row>
    <row r="124" spans="2:12" s="218" customFormat="1" ht="14.25" x14ac:dyDescent="0.2">
      <c r="B124" s="235">
        <f>O100</f>
        <v>4463</v>
      </c>
      <c r="D124" s="218" t="s">
        <v>198</v>
      </c>
      <c r="E124" s="235"/>
      <c r="F124" s="235"/>
      <c r="G124" s="235"/>
      <c r="H124" s="267"/>
      <c r="J124" s="221"/>
      <c r="L124" s="221"/>
    </row>
    <row r="125" spans="2:12" s="218" customFormat="1" ht="14.25" x14ac:dyDescent="0.2">
      <c r="B125" s="235">
        <v>2166</v>
      </c>
      <c r="D125" s="218" t="s">
        <v>199</v>
      </c>
      <c r="E125" s="235"/>
      <c r="F125" s="235"/>
      <c r="G125" s="235"/>
      <c r="H125" s="267"/>
      <c r="J125" s="221"/>
      <c r="L125" s="221"/>
    </row>
    <row r="126" spans="2:12" s="218" customFormat="1" ht="14.25" x14ac:dyDescent="0.2">
      <c r="B126" s="235">
        <f>Q100</f>
        <v>1712</v>
      </c>
      <c r="D126" s="218" t="s">
        <v>200</v>
      </c>
      <c r="E126" s="235"/>
      <c r="F126" s="235"/>
      <c r="G126" s="235"/>
      <c r="H126" s="267"/>
      <c r="J126" s="221"/>
      <c r="L126" s="221"/>
    </row>
    <row r="127" spans="2:12" s="218" customFormat="1" ht="14.25" x14ac:dyDescent="0.2">
      <c r="B127" s="235">
        <f>R100</f>
        <v>1130</v>
      </c>
      <c r="D127" s="218" t="s">
        <v>202</v>
      </c>
      <c r="E127" s="235"/>
      <c r="F127" s="235"/>
      <c r="G127" s="235"/>
      <c r="H127" s="267"/>
      <c r="J127" s="221"/>
      <c r="L127" s="221"/>
    </row>
    <row r="128" spans="2:12" s="218" customFormat="1" ht="14.25" x14ac:dyDescent="0.2">
      <c r="B128" s="235">
        <f>S100</f>
        <v>469</v>
      </c>
      <c r="D128" s="218" t="s">
        <v>203</v>
      </c>
      <c r="E128" s="235"/>
      <c r="F128" s="235"/>
      <c r="G128" s="235"/>
      <c r="H128" s="267"/>
      <c r="J128" s="221"/>
      <c r="L128" s="221"/>
    </row>
    <row r="129" spans="2:27" s="218" customFormat="1" ht="14.25" x14ac:dyDescent="0.2">
      <c r="B129" s="235">
        <f>T100</f>
        <v>432</v>
      </c>
      <c r="D129" s="218" t="s">
        <v>204</v>
      </c>
      <c r="E129" s="235"/>
      <c r="F129" s="235"/>
      <c r="G129" s="235"/>
      <c r="H129" s="267"/>
      <c r="J129" s="221"/>
      <c r="L129" s="221"/>
    </row>
    <row r="130" spans="2:27" s="218" customFormat="1" ht="14.25" x14ac:dyDescent="0.2">
      <c r="B130" s="235">
        <f>U100</f>
        <v>370</v>
      </c>
      <c r="D130" s="218" t="s">
        <v>205</v>
      </c>
      <c r="E130" s="235"/>
      <c r="F130" s="235"/>
      <c r="G130" s="235"/>
      <c r="H130" s="267"/>
      <c r="J130" s="221"/>
      <c r="L130" s="221"/>
    </row>
    <row r="131" spans="2:27" s="218" customFormat="1" ht="14.25" x14ac:dyDescent="0.2">
      <c r="B131" s="235">
        <f>V100</f>
        <v>366</v>
      </c>
      <c r="D131" s="218" t="s">
        <v>208</v>
      </c>
      <c r="E131" s="235"/>
      <c r="F131" s="235"/>
      <c r="G131" s="235"/>
      <c r="H131" s="267"/>
      <c r="J131" s="221"/>
      <c r="L131" s="221"/>
    </row>
    <row r="132" spans="2:27" s="218" customFormat="1" ht="14.25" x14ac:dyDescent="0.2">
      <c r="B132" s="235">
        <f>W100</f>
        <v>117</v>
      </c>
      <c r="D132" s="218" t="s">
        <v>206</v>
      </c>
      <c r="E132" s="235"/>
      <c r="F132" s="235"/>
      <c r="G132" s="235"/>
      <c r="H132" s="267"/>
      <c r="J132" s="221"/>
      <c r="L132" s="221"/>
    </row>
    <row r="133" spans="2:27" s="218" customFormat="1" ht="14.25" x14ac:dyDescent="0.2">
      <c r="B133" s="235"/>
      <c r="E133" s="235"/>
      <c r="F133" s="235"/>
      <c r="G133" s="235"/>
      <c r="H133" s="267"/>
      <c r="J133" s="221"/>
      <c r="L133" s="221"/>
    </row>
    <row r="134" spans="2:27" s="218" customFormat="1" ht="14.25" x14ac:dyDescent="0.2">
      <c r="B134" s="235"/>
      <c r="E134" s="235"/>
      <c r="F134" s="235"/>
      <c r="G134" s="235"/>
      <c r="H134" s="267"/>
      <c r="J134" s="221"/>
      <c r="L134" s="221"/>
    </row>
    <row r="135" spans="2:27" x14ac:dyDescent="0.25">
      <c r="B135" s="236"/>
      <c r="C135" s="25"/>
      <c r="D135" s="25"/>
      <c r="E135" s="236"/>
      <c r="F135" s="236"/>
      <c r="G135" s="236"/>
      <c r="AA135" s="222"/>
    </row>
    <row r="136" spans="2:27" x14ac:dyDescent="0.25">
      <c r="B136" s="236"/>
      <c r="C136" s="25"/>
      <c r="D136" s="25"/>
      <c r="E136" s="236"/>
      <c r="F136" s="236"/>
      <c r="G136" s="236"/>
      <c r="AA136" s="222"/>
    </row>
    <row r="137" spans="2:27" x14ac:dyDescent="0.25">
      <c r="B137" s="236"/>
      <c r="C137" s="25"/>
      <c r="D137" s="25"/>
      <c r="E137" s="236"/>
      <c r="F137" s="236"/>
      <c r="G137" s="236"/>
      <c r="AA137" s="222"/>
    </row>
    <row r="138" spans="2:27" x14ac:dyDescent="0.25">
      <c r="B138" s="236"/>
      <c r="C138" s="25"/>
      <c r="D138" s="25"/>
      <c r="E138" s="236"/>
      <c r="F138" s="236"/>
      <c r="G138" s="236"/>
      <c r="AA138" s="222"/>
    </row>
    <row r="139" spans="2:27" x14ac:dyDescent="0.25">
      <c r="B139" s="236"/>
      <c r="C139" s="25"/>
      <c r="D139" s="25"/>
      <c r="E139" s="236"/>
      <c r="F139" s="236"/>
      <c r="G139" s="236"/>
      <c r="AA139" s="222"/>
    </row>
    <row r="140" spans="2:27" x14ac:dyDescent="0.25">
      <c r="B140" s="236"/>
      <c r="C140" s="25"/>
      <c r="D140" s="25"/>
      <c r="E140" s="236"/>
      <c r="F140" s="236"/>
      <c r="G140" s="236"/>
      <c r="AA140" s="222"/>
    </row>
    <row r="141" spans="2:27" x14ac:dyDescent="0.25">
      <c r="B141" s="236"/>
    </row>
    <row r="142" spans="2:27" x14ac:dyDescent="0.25">
      <c r="B142" s="236"/>
    </row>
    <row r="143" spans="2:27" x14ac:dyDescent="0.25">
      <c r="B143" s="236"/>
    </row>
    <row r="144" spans="2:27" x14ac:dyDescent="0.25">
      <c r="B144" s="236"/>
    </row>
  </sheetData>
  <conditionalFormatting sqref="B10:C97">
    <cfRule type="duplicateValues" dxfId="1" priority="2"/>
  </conditionalFormatting>
  <conditionalFormatting sqref="B103 D104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Niederlehner</dc:creator>
  <cp:lastModifiedBy>Gail Niederlehner</cp:lastModifiedBy>
  <dcterms:created xsi:type="dcterms:W3CDTF">2023-08-06T19:14:34Z</dcterms:created>
  <dcterms:modified xsi:type="dcterms:W3CDTF">2023-08-11T22:24:02Z</dcterms:modified>
</cp:coreProperties>
</file>