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 audit ohio\Govt laws, communications, instructions\2023 revised SB14-Certify Voter Registration Systems\2023.08.18 House Reps meeting\My Docs to present\Attachments to Reps\"/>
    </mc:Choice>
  </mc:AlternateContent>
  <xr:revisionPtr revIDLastSave="0" documentId="13_ncr:1_{EE42B72C-AA18-4D7E-B591-235B81CF6D4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ll Rep County-District Data" sheetId="2" r:id="rId1"/>
    <sheet name="Analysis of Data" sheetId="3" r:id="rId2"/>
    <sheet name="Presentation Data AUG 18 2023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6" i="2" l="1"/>
  <c r="M172" i="2" s="1"/>
  <c r="C171" i="2"/>
  <c r="C169" i="2"/>
  <c r="C168" i="2"/>
  <c r="C167" i="2"/>
  <c r="C165" i="2"/>
  <c r="C163" i="2"/>
  <c r="C162" i="2"/>
  <c r="C161" i="2"/>
  <c r="C160" i="2"/>
  <c r="C159" i="2"/>
  <c r="C157" i="2"/>
  <c r="C152" i="2"/>
  <c r="C148" i="2"/>
  <c r="C147" i="2"/>
  <c r="C146" i="2"/>
  <c r="C145" i="2"/>
  <c r="C144" i="2"/>
  <c r="C142" i="2"/>
  <c r="C141" i="2"/>
  <c r="C140" i="2"/>
  <c r="C139" i="2"/>
  <c r="C137" i="2"/>
  <c r="C136" i="2"/>
  <c r="C135" i="2"/>
  <c r="C133" i="2"/>
  <c r="C132" i="2"/>
  <c r="C130" i="2"/>
  <c r="C129" i="2"/>
  <c r="C128" i="2"/>
  <c r="C127" i="2"/>
  <c r="C126" i="2"/>
  <c r="C121" i="2"/>
  <c r="C120" i="2"/>
  <c r="C119" i="2"/>
  <c r="C118" i="2"/>
  <c r="C117" i="2"/>
  <c r="C115" i="2"/>
  <c r="C113" i="2"/>
  <c r="C111" i="2"/>
  <c r="C110" i="2"/>
  <c r="C106" i="2"/>
  <c r="C103" i="2"/>
  <c r="C101" i="2"/>
  <c r="C99" i="2"/>
  <c r="C98" i="2"/>
  <c r="C96" i="2"/>
  <c r="C94" i="2"/>
  <c r="C93" i="2"/>
  <c r="C92" i="2"/>
  <c r="C90" i="2"/>
  <c r="C89" i="2"/>
  <c r="C88" i="2"/>
  <c r="C87" i="2"/>
  <c r="C86" i="2"/>
  <c r="C85" i="2"/>
  <c r="C84" i="2"/>
  <c r="C83" i="2"/>
  <c r="C76" i="2"/>
  <c r="C74" i="2"/>
  <c r="C72" i="2"/>
  <c r="C70" i="2"/>
  <c r="C69" i="2"/>
  <c r="C68" i="2"/>
  <c r="C56" i="2"/>
  <c r="C55" i="2"/>
  <c r="C53" i="2"/>
  <c r="C51" i="2"/>
  <c r="C49" i="2"/>
  <c r="C47" i="2"/>
  <c r="C45" i="2"/>
  <c r="C34" i="2"/>
  <c r="C33" i="2"/>
  <c r="C32" i="2"/>
  <c r="C30" i="2"/>
  <c r="C29" i="2"/>
  <c r="C27" i="2"/>
  <c r="C25" i="2"/>
  <c r="C24" i="2"/>
  <c r="C23" i="2"/>
  <c r="C19" i="2"/>
  <c r="C17" i="2"/>
  <c r="C15" i="2"/>
  <c r="C13" i="2"/>
  <c r="C12" i="2"/>
  <c r="C10" i="2"/>
  <c r="C9" i="2"/>
  <c r="C8" i="2"/>
  <c r="C7" i="2"/>
  <c r="C172" i="2" l="1"/>
  <c r="I172" i="2" l="1"/>
  <c r="H172" i="2"/>
  <c r="E172" i="2"/>
  <c r="J143" i="2"/>
  <c r="D172" i="2"/>
  <c r="J28" i="2"/>
  <c r="J27" i="2"/>
  <c r="J25" i="2"/>
  <c r="J26" i="2"/>
  <c r="J24" i="2"/>
  <c r="J23" i="2"/>
  <c r="J19" i="2"/>
  <c r="J20" i="2"/>
  <c r="J21" i="2"/>
  <c r="J22" i="2"/>
  <c r="J18" i="2"/>
  <c r="J17" i="2"/>
  <c r="J16" i="2"/>
  <c r="J15" i="2"/>
  <c r="J14" i="2"/>
  <c r="J13" i="2"/>
  <c r="J12" i="2"/>
  <c r="J11" i="2"/>
  <c r="J10" i="2"/>
  <c r="J9" i="2"/>
  <c r="J8" i="2"/>
  <c r="J7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1" i="2"/>
  <c r="J123" i="2"/>
  <c r="J122" i="2"/>
  <c r="J120" i="2"/>
  <c r="J119" i="2"/>
  <c r="J118" i="2"/>
  <c r="J117" i="2"/>
  <c r="J115" i="2"/>
  <c r="J116" i="2"/>
  <c r="J114" i="2"/>
  <c r="J113" i="2"/>
  <c r="J112" i="2"/>
  <c r="J111" i="2"/>
  <c r="J110" i="2"/>
  <c r="J108" i="2"/>
  <c r="J107" i="2"/>
  <c r="J106" i="2"/>
  <c r="J109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0" i="2"/>
  <c r="J71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34" i="2"/>
  <c r="J41" i="2"/>
  <c r="J40" i="2"/>
  <c r="J39" i="2"/>
  <c r="J38" i="2"/>
  <c r="J37" i="2"/>
  <c r="J36" i="2"/>
  <c r="J35" i="2"/>
  <c r="J33" i="2"/>
  <c r="J32" i="2"/>
  <c r="J31" i="2"/>
  <c r="J30" i="2"/>
  <c r="J29" i="2"/>
  <c r="F171" i="2"/>
  <c r="F169" i="2"/>
  <c r="F168" i="2"/>
  <c r="F167" i="2"/>
  <c r="F165" i="2"/>
  <c r="F163" i="2"/>
  <c r="F162" i="2"/>
  <c r="F161" i="2"/>
  <c r="F160" i="2"/>
  <c r="F159" i="2"/>
  <c r="F157" i="2"/>
  <c r="F152" i="2"/>
  <c r="F148" i="2"/>
  <c r="F147" i="2"/>
  <c r="F146" i="2"/>
  <c r="F145" i="2"/>
  <c r="F144" i="2"/>
  <c r="F142" i="2"/>
  <c r="F141" i="2"/>
  <c r="F140" i="2"/>
  <c r="F139" i="2"/>
  <c r="F137" i="2"/>
  <c r="F136" i="2"/>
  <c r="F135" i="2"/>
  <c r="F133" i="2"/>
  <c r="F132" i="2"/>
  <c r="F130" i="2"/>
  <c r="F129" i="2"/>
  <c r="F128" i="2"/>
  <c r="F127" i="2"/>
  <c r="F126" i="2"/>
  <c r="F121" i="2"/>
  <c r="F120" i="2"/>
  <c r="F119" i="2"/>
  <c r="F118" i="2"/>
  <c r="F117" i="2"/>
  <c r="F115" i="2"/>
  <c r="F113" i="2"/>
  <c r="F111" i="2"/>
  <c r="F110" i="2"/>
  <c r="F106" i="2"/>
  <c r="F103" i="2"/>
  <c r="F101" i="2"/>
  <c r="F99" i="2"/>
  <c r="F98" i="2"/>
  <c r="F96" i="2"/>
  <c r="F94" i="2"/>
  <c r="F93" i="2"/>
  <c r="F92" i="2"/>
  <c r="F90" i="2"/>
  <c r="F89" i="2"/>
  <c r="F88" i="2"/>
  <c r="F87" i="2"/>
  <c r="F86" i="2"/>
  <c r="F85" i="2"/>
  <c r="F84" i="2"/>
  <c r="F83" i="2"/>
  <c r="F76" i="2"/>
  <c r="F74" i="2"/>
  <c r="F72" i="2"/>
  <c r="F70" i="2"/>
  <c r="F69" i="2"/>
  <c r="F68" i="2"/>
  <c r="F56" i="2"/>
  <c r="F55" i="2"/>
  <c r="F53" i="2"/>
  <c r="F51" i="2"/>
  <c r="F49" i="2"/>
  <c r="F47" i="2"/>
  <c r="F45" i="2"/>
  <c r="F34" i="2"/>
  <c r="F33" i="2"/>
  <c r="F32" i="2"/>
  <c r="F30" i="2"/>
  <c r="F29" i="2"/>
  <c r="F27" i="2"/>
  <c r="F25" i="2"/>
  <c r="F24" i="2"/>
  <c r="F23" i="2"/>
  <c r="F19" i="2"/>
  <c r="F17" i="2"/>
  <c r="F15" i="2"/>
  <c r="F12" i="2"/>
  <c r="F9" i="2"/>
  <c r="F8" i="2"/>
  <c r="F7" i="2"/>
  <c r="F31" i="1"/>
  <c r="F13" i="2" l="1"/>
  <c r="F10" i="2"/>
</calcChain>
</file>

<file path=xl/sharedStrings.xml><?xml version="1.0" encoding="utf-8"?>
<sst xmlns="http://schemas.openxmlformats.org/spreadsheetml/2006/main" count="456" uniqueCount="247">
  <si>
    <t>County Name</t>
  </si>
  <si>
    <t>Dave Dobos</t>
  </si>
  <si>
    <t>Franklin</t>
  </si>
  <si>
    <t>Bill Seitz</t>
  </si>
  <si>
    <t>Hamilton</t>
  </si>
  <si>
    <t>Jennifer Gross</t>
  </si>
  <si>
    <t>Butler</t>
  </si>
  <si>
    <t>Adam Mathews</t>
  </si>
  <si>
    <t>Warren</t>
  </si>
  <si>
    <t>Delaware</t>
  </si>
  <si>
    <t>Beth Lear</t>
  </si>
  <si>
    <t>Knox</t>
  </si>
  <si>
    <t>Melanie Miller</t>
  </si>
  <si>
    <t>Medina</t>
  </si>
  <si>
    <t>Ashland</t>
  </si>
  <si>
    <t>Bill Dean</t>
  </si>
  <si>
    <t>Greene</t>
  </si>
  <si>
    <t>Clinton</t>
  </si>
  <si>
    <t>Clark</t>
  </si>
  <si>
    <t>Monica Robb Blasdel</t>
  </si>
  <si>
    <t>Columbiana</t>
  </si>
  <si>
    <t>Carroll</t>
  </si>
  <si>
    <t>Angela N. King</t>
  </si>
  <si>
    <t>Mercer</t>
  </si>
  <si>
    <t>Auglaize</t>
  </si>
  <si>
    <t>Darke</t>
  </si>
  <si>
    <t>Tracy M. Richardson</t>
  </si>
  <si>
    <t>Union</t>
  </si>
  <si>
    <t>Marion</t>
  </si>
  <si>
    <t>Riordan T. McClain</t>
  </si>
  <si>
    <t>Crawford</t>
  </si>
  <si>
    <t>Morrow</t>
  </si>
  <si>
    <t>Wyandot</t>
  </si>
  <si>
    <t>Bob Peterson</t>
  </si>
  <si>
    <t>Highland</t>
  </si>
  <si>
    <t>Pike</t>
  </si>
  <si>
    <t>Fayette</t>
  </si>
  <si>
    <t>Ross</t>
  </si>
  <si>
    <t>Sarah Fowler Arthur</t>
  </si>
  <si>
    <t>Geauga</t>
  </si>
  <si>
    <t>Ashtabula</t>
  </si>
  <si>
    <t>Representative Name</t>
  </si>
  <si>
    <t>Cuyahoga</t>
  </si>
  <si>
    <t>Number in Confirmation status</t>
  </si>
  <si>
    <t>Number of voters in County</t>
  </si>
  <si>
    <t>Bernard Willis, Bill Dean</t>
  </si>
  <si>
    <t>Brian Lorenz, Beth Lear</t>
  </si>
  <si>
    <t>Tracy M. Richardson,  Riordan T. McClain</t>
  </si>
  <si>
    <t>BENCHMARK</t>
  </si>
  <si>
    <t>% in Confirmation (state avg: 29.09%)</t>
  </si>
  <si>
    <t>Number of Registered Voters in district</t>
  </si>
  <si>
    <t xml:space="preserve">State Representative District </t>
  </si>
  <si>
    <t xml:space="preserve">Total: </t>
  </si>
  <si>
    <t>Scott Wiggam</t>
  </si>
  <si>
    <t>Wayne</t>
  </si>
  <si>
    <r>
      <t xml:space="preserve"> These counties represent </t>
    </r>
    <r>
      <rPr>
        <b/>
        <i/>
        <u/>
        <sz val="11"/>
        <color theme="1"/>
        <rFont val="Calibri"/>
        <family val="2"/>
        <scheme val="minor"/>
      </rPr>
      <t xml:space="preserve">38% </t>
    </r>
    <r>
      <rPr>
        <b/>
        <sz val="11"/>
        <color theme="1"/>
        <rFont val="Calibri"/>
        <family val="2"/>
        <scheme val="minor"/>
      </rPr>
      <t>of total statewide in confirmation status as of 8/5/2023</t>
    </r>
  </si>
  <si>
    <t>Adams</t>
  </si>
  <si>
    <t>Allen</t>
  </si>
  <si>
    <t>Athens</t>
  </si>
  <si>
    <t>Auglaise</t>
  </si>
  <si>
    <t>Belmont</t>
  </si>
  <si>
    <t>Brown</t>
  </si>
  <si>
    <t>Champaign</t>
  </si>
  <si>
    <t xml:space="preserve">Clark </t>
  </si>
  <si>
    <t>Clermont</t>
  </si>
  <si>
    <t>Coshocton</t>
  </si>
  <si>
    <t>Defiance</t>
  </si>
  <si>
    <t>Erie</t>
  </si>
  <si>
    <t>Fairfield</t>
  </si>
  <si>
    <t>Fulton</t>
  </si>
  <si>
    <t>Gallia</t>
  </si>
  <si>
    <t>Guernsey</t>
  </si>
  <si>
    <t>Hancock</t>
  </si>
  <si>
    <t>Hardin</t>
  </si>
  <si>
    <t>Harrison</t>
  </si>
  <si>
    <t>Henry</t>
  </si>
  <si>
    <t>Hocking</t>
  </si>
  <si>
    <t>Holmes</t>
  </si>
  <si>
    <t>Huron</t>
  </si>
  <si>
    <t>Jackson</t>
  </si>
  <si>
    <t>Jefferson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</si>
  <si>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</si>
  <si>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</si>
  <si>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</si>
  <si>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</si>
  <si>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</si>
  <si>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</si>
  <si>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</si>
  <si>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</si>
  <si>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Meigs</t>
  </si>
  <si>
    <t>Miami</t>
  </si>
  <si>
    <t>Monroe</t>
  </si>
  <si>
    <t>Montgomery</t>
  </si>
  <si>
    <t>Morgan</t>
  </si>
  <si>
    <t>Muskingum</t>
  </si>
  <si>
    <t>Noble</t>
  </si>
  <si>
    <t>Ottawa</t>
  </si>
  <si>
    <t>Paulding</t>
  </si>
  <si>
    <t>Perry</t>
  </si>
  <si>
    <t>Pickaway</t>
  </si>
  <si>
    <t>Portage</t>
  </si>
  <si>
    <t>Preble</t>
  </si>
  <si>
    <t>Putnam</t>
  </si>
  <si>
    <t>Richland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</si>
  <si>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</si>
  <si>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</si>
  <si>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</si>
  <si>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</si>
  <si>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</si>
  <si>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</si>
  <si>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</si>
  <si>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</si>
  <si>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VanWert</t>
  </si>
  <si>
    <t>Vinton</t>
  </si>
  <si>
    <t>Washington</t>
  </si>
  <si>
    <t>Williams</t>
  </si>
  <si>
    <t xml:space="preserve">Wood </t>
  </si>
  <si>
    <t>Active</t>
  </si>
  <si>
    <t>Justin Pizzulli</t>
  </si>
  <si>
    <t>Susan Manchester</t>
  </si>
  <si>
    <t>Michael Loychik</t>
  </si>
  <si>
    <t xml:space="preserve">Jay Edwards </t>
  </si>
  <si>
    <t>Ron Ferguson</t>
  </si>
  <si>
    <t>Adam C. Byrd</t>
  </si>
  <si>
    <t>Rodney Creech</t>
  </si>
  <si>
    <t>Thomas Hall</t>
  </si>
  <si>
    <t>Sarah P. Carruthers</t>
  </si>
  <si>
    <t>Monica Robb-Blasdel</t>
  </si>
  <si>
    <t>Tim Barhorst</t>
  </si>
  <si>
    <t>Bernard Willis</t>
  </si>
  <si>
    <t>Jean Schmidt</t>
  </si>
  <si>
    <t>Brian Lorenz</t>
  </si>
  <si>
    <t>Darrell Kick</t>
  </si>
  <si>
    <t>Riorden T. McClain</t>
  </si>
  <si>
    <t xml:space="preserve">Thomas F. Patton </t>
  </si>
  <si>
    <t>Jena Powell</t>
  </si>
  <si>
    <t xml:space="preserve">James M. Hoops </t>
  </si>
  <si>
    <t>Roy Klopfenstein</t>
  </si>
  <si>
    <t>Dick Stein</t>
  </si>
  <si>
    <t>D. J. Swearingen</t>
  </si>
  <si>
    <t>Kevin D. Miller</t>
  </si>
  <si>
    <t>Jeff LaRe</t>
  </si>
  <si>
    <t xml:space="preserve">Dave Dobos </t>
  </si>
  <si>
    <t xml:space="preserve">Brian Stewart </t>
  </si>
  <si>
    <t>Jason Stephens</t>
  </si>
  <si>
    <t>Steve Demetriou</t>
  </si>
  <si>
    <t>Brian E. Lampton</t>
  </si>
  <si>
    <t>Adam Holmes</t>
  </si>
  <si>
    <t>Cindy Abrams</t>
  </si>
  <si>
    <t>Mark Johnson</t>
  </si>
  <si>
    <t xml:space="preserve">Jamie Callender </t>
  </si>
  <si>
    <t>Thaddeus J. Claggett</t>
  </si>
  <si>
    <t>Jon Cross</t>
  </si>
  <si>
    <t>Gayle Manning</t>
  </si>
  <si>
    <t>Joseph A. Miller III</t>
  </si>
  <si>
    <t>Josh Williams</t>
  </si>
  <si>
    <t>Derek Merrin</t>
  </si>
  <si>
    <t>Al Cutrona</t>
  </si>
  <si>
    <t xml:space="preserve">Tracy M. Richardson </t>
  </si>
  <si>
    <t>Sharon A. Ray</t>
  </si>
  <si>
    <t xml:space="preserve">Andrea White </t>
  </si>
  <si>
    <t>Tom Young</t>
  </si>
  <si>
    <t>Phil Plummer</t>
  </si>
  <si>
    <t>Gail K. Paviglia</t>
  </si>
  <si>
    <t>Marilyn S. John</t>
  </si>
  <si>
    <t>Gary Click</t>
  </si>
  <si>
    <t>Scott Oelslager</t>
  </si>
  <si>
    <t>Jim Thomas</t>
  </si>
  <si>
    <t>Reggie Stoltzfus</t>
  </si>
  <si>
    <t>Brett Hudson Hillyer</t>
  </si>
  <si>
    <t>Bill Roemer</t>
  </si>
  <si>
    <t>Bob Young</t>
  </si>
  <si>
    <t>Nick Santucci</t>
  </si>
  <si>
    <t xml:space="preserve">P. Scott Lipps </t>
  </si>
  <si>
    <t>Adam Matthews</t>
  </si>
  <si>
    <t>Haraz N. Ghanbari</t>
  </si>
  <si>
    <t>College (UD)</t>
  </si>
  <si>
    <t>College (University of Toledo</t>
  </si>
  <si>
    <t>Nazarene College</t>
  </si>
  <si>
    <t>College UC, Xavier</t>
  </si>
  <si>
    <t>College (Miami of Ohio)</t>
  </si>
  <si>
    <t>College of Wooster</t>
  </si>
  <si>
    <t>**35 is not on the SoS map</t>
  </si>
  <si>
    <t>Of these 165 County splits or jurisdictions that created the current "districts":</t>
  </si>
  <si>
    <t xml:space="preserve">Elgin Rogers, Jr. </t>
  </si>
  <si>
    <t xml:space="preserve">Willis E. Blackshear, Jr. </t>
  </si>
  <si>
    <t xml:space="preserve">Terrence Upchurch </t>
  </si>
  <si>
    <t xml:space="preserve">Dani Isaacsohn </t>
  </si>
  <si>
    <t xml:space="preserve">Cecil Thomas </t>
  </si>
  <si>
    <t xml:space="preserve">Latyna M. Humphrey </t>
  </si>
  <si>
    <t xml:space="preserve">Darnell T Brewer </t>
  </si>
  <si>
    <t xml:space="preserve">Ismail Mohamed </t>
  </si>
  <si>
    <t xml:space="preserve">Tavia Galonski </t>
  </si>
  <si>
    <t xml:space="preserve">Michele Grim </t>
  </si>
  <si>
    <t xml:space="preserve">Adam C. Miller </t>
  </si>
  <si>
    <t xml:space="preserve">Lauren McNally </t>
  </si>
  <si>
    <t xml:space="preserve">Dontavius L. Jarrells </t>
  </si>
  <si>
    <t xml:space="preserve">Michael J. Skindell </t>
  </si>
  <si>
    <t xml:space="preserve">Munira Abdullahi </t>
  </si>
  <si>
    <t xml:space="preserve">Richard D. Brown </t>
  </si>
  <si>
    <t xml:space="preserve">Elliot Forhan </t>
  </si>
  <si>
    <t xml:space="preserve">Sean P. Brennan </t>
  </si>
  <si>
    <t xml:space="preserve">Richard Dell'Aquila </t>
  </si>
  <si>
    <t xml:space="preserve">Don Jones </t>
  </si>
  <si>
    <t xml:space="preserve">Sedrick Denson </t>
  </si>
  <si>
    <t xml:space="preserve">Daniel P. Troy </t>
  </si>
  <si>
    <t xml:space="preserve">C. Allison Russo </t>
  </si>
  <si>
    <t xml:space="preserve">Jessica E. Miranda </t>
  </si>
  <si>
    <t xml:space="preserve">Angela King </t>
  </si>
  <si>
    <t>Daniel P. Troy</t>
  </si>
  <si>
    <t xml:space="preserve">Rachel B. Baker </t>
  </si>
  <si>
    <t xml:space="preserve">Anita Somani </t>
  </si>
  <si>
    <t>Mary Lightbody</t>
  </si>
  <si>
    <t xml:space="preserve">Phillip M. Robinson </t>
  </si>
  <si>
    <t xml:space="preserve">Casey Weinstein </t>
  </si>
  <si>
    <t xml:space="preserve">Bride Rose Sweeney </t>
  </si>
  <si>
    <t>Don Jones</t>
  </si>
  <si>
    <t xml:space="preserve">Beth Liston </t>
  </si>
  <si>
    <t xml:space="preserve">Juanita O. Brent </t>
  </si>
  <si>
    <t>COUNTY</t>
  </si>
  <si>
    <t>Date: 8/5/2023</t>
  </si>
  <si>
    <t xml:space="preserve">Information produced by Ohio citizen volunteers and is believed to be correct, but is not guaranteed.  </t>
  </si>
  <si>
    <t>Angela King</t>
  </si>
  <si>
    <t>CONFIRM</t>
  </si>
  <si>
    <t>REPRESENTATIVE</t>
  </si>
  <si>
    <t>REGISTER</t>
  </si>
  <si>
    <t>VOTERS</t>
  </si>
  <si>
    <t>TOTAL</t>
  </si>
  <si>
    <t>STATUS</t>
  </si>
  <si>
    <t>% in</t>
  </si>
  <si>
    <t>Confirm</t>
  </si>
  <si>
    <t>Status</t>
  </si>
  <si>
    <t>DISTRICT</t>
  </si>
  <si>
    <t>orange highlight = 40% + in Confirmation Status</t>
  </si>
  <si>
    <t>light orange highlight=30%+  in Confirmation Status</t>
  </si>
  <si>
    <t>PER REP</t>
  </si>
  <si>
    <t xml:space="preserve">              CONFIRMATION STATUS SCREENING BY COUNTY &amp; HOUSE DISTRICT</t>
  </si>
  <si>
    <t xml:space="preserve"> There are 99 Ohio Districts and Representatives: </t>
  </si>
  <si>
    <t xml:space="preserve">5 jurisdictions. </t>
  </si>
  <si>
    <t xml:space="preserve">There are 165 Jurisdictions of voters assigned to these representatives with 1 representative having no more than </t>
  </si>
  <si>
    <t>Confirmation Status Analysis per Ohio Representative Summary 8/5/2023</t>
  </si>
  <si>
    <t>are in excess of 30% in Confirmation status</t>
  </si>
  <si>
    <t>are in excess of 50% in Confirmation Status: Knox (district 61) and Lucas (district 44) counties</t>
  </si>
  <si>
    <t xml:space="preserve">is below 20% in Confirmation Status: Mercer County (disrict 84) </t>
  </si>
  <si>
    <t>are in excess of 40% in confirmation Status: Montgomery (district 38), Cuyahoga (district 20) counties</t>
  </si>
  <si>
    <t xml:space="preserve">    The lowest total number of registered voters per district is Adam C Miller in Franklin County (district 6) at 67,144 </t>
  </si>
  <si>
    <t xml:space="preserve">    The highest number of register voters per district is Rachel D. Baker in Hamilton County (district 27) at 97,402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</si>
</sst>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8"/>
      <color theme="1"/>
      <name val="Segoe UI"/>
      <family val="2"/>
    </font>
    <font>
      <b/>
      <sz val="9"/>
      <color theme="1"/>
      <name val="Calibri"/>
      <family val="2"/>
      <scheme val="minor"/>
    </font>
    <font>
      <b/>
      <sz val="11"/>
      <color theme="0"/>
      <name val="Segoe UI"/>
      <family val="2"/>
    </font>
    <font>
      <b/>
      <sz val="8.5"/>
      <color theme="1"/>
      <name val="Segoe UI"/>
      <family val="2"/>
    </font>
    <font>
      <b/>
      <i/>
      <u/>
      <sz val="11"/>
      <color theme="1"/>
      <name val="Calibri"/>
      <family val="2"/>
      <scheme val="minor"/>
    </font>
    <font>
      <b/>
      <sz val="10"/>
      <color rgb="FF242424"/>
      <name val="Segoe U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 Nova"/>
      <family val="2"/>
    </font>
    <font>
      <sz val="10"/>
      <color theme="1"/>
      <name val="Arial Nova"/>
      <family val="2"/>
    </font>
    <font>
      <sz val="10"/>
      <color theme="1"/>
      <name val="Arial"/>
      <family val="2"/>
    </font>
    <font>
      <sz val="11"/>
      <color rgb="FF00B05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 Nova"/>
      <family val="2"/>
    </font>
    <font>
      <b/>
      <sz val="10"/>
      <color theme="1"/>
      <name val="Arial Nova"/>
      <family val="2"/>
    </font>
    <font>
      <b/>
      <sz val="9"/>
      <color theme="1"/>
      <name val="Arial Nova"/>
      <family val="2"/>
    </font>
    <font>
      <b/>
      <sz val="10"/>
      <color theme="1"/>
      <name val="Arial Nova Cond"/>
      <family val="2"/>
    </font>
    <font>
      <b/>
      <sz val="10"/>
      <color rgb="FFFF0000"/>
      <name val="Arial Nova Cond"/>
      <family val="2"/>
    </font>
    <font>
      <b/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10" fontId="7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vertical="top" wrapText="1"/>
    </xf>
    <xf numFmtId="10" fontId="3" fillId="2" borderId="7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left"/>
    </xf>
    <xf numFmtId="0" fontId="3" fillId="0" borderId="5" xfId="0" applyFont="1" applyBorder="1" applyAlignment="1">
      <alignment horizontal="center" wrapText="1"/>
    </xf>
    <xf numFmtId="10" fontId="3" fillId="5" borderId="2" xfId="0" applyNumberFormat="1" applyFont="1" applyFill="1" applyBorder="1" applyAlignment="1">
      <alignment horizontal="center" vertical="top" wrapText="1"/>
    </xf>
    <xf numFmtId="10" fontId="3" fillId="5" borderId="4" xfId="0" applyNumberFormat="1" applyFont="1" applyFill="1" applyBorder="1" applyAlignment="1">
      <alignment horizontal="center" vertical="top" wrapText="1"/>
    </xf>
    <xf numFmtId="10" fontId="3" fillId="3" borderId="2" xfId="0" applyNumberFormat="1" applyFont="1" applyFill="1" applyBorder="1" applyAlignment="1">
      <alignment horizontal="center" vertical="top" wrapText="1"/>
    </xf>
    <xf numFmtId="10" fontId="8" fillId="4" borderId="2" xfId="0" applyNumberFormat="1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10" fontId="3" fillId="5" borderId="7" xfId="0" applyNumberFormat="1" applyFont="1" applyFill="1" applyBorder="1" applyAlignment="1">
      <alignment horizontal="center" vertical="top" wrapText="1"/>
    </xf>
    <xf numFmtId="10" fontId="3" fillId="5" borderId="8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7" fillId="0" borderId="0" xfId="0" applyFont="1"/>
    <xf numFmtId="49" fontId="17" fillId="0" borderId="0" xfId="0" applyNumberFormat="1" applyFont="1"/>
    <xf numFmtId="3" fontId="17" fillId="0" borderId="0" xfId="0" applyNumberFormat="1" applyFont="1"/>
    <xf numFmtId="164" fontId="17" fillId="0" borderId="0" xfId="0" applyNumberFormat="1" applyFont="1"/>
    <xf numFmtId="3" fontId="19" fillId="6" borderId="28" xfId="0" applyNumberFormat="1" applyFont="1" applyFill="1" applyBorder="1" applyAlignment="1">
      <alignment horizontal="center" vertical="center" wrapText="1"/>
    </xf>
    <xf numFmtId="3" fontId="19" fillId="6" borderId="18" xfId="0" applyNumberFormat="1" applyFont="1" applyFill="1" applyBorder="1" applyAlignment="1">
      <alignment horizontal="center" vertical="center" wrapText="1"/>
    </xf>
    <xf numFmtId="3" fontId="19" fillId="6" borderId="29" xfId="0" applyNumberFormat="1" applyFont="1" applyFill="1" applyBorder="1" applyAlignment="1">
      <alignment horizontal="center" vertical="center" wrapText="1"/>
    </xf>
    <xf numFmtId="3" fontId="19" fillId="6" borderId="0" xfId="0" applyNumberFormat="1" applyFont="1" applyFill="1" applyAlignment="1">
      <alignment horizontal="center" vertical="center" wrapText="1"/>
    </xf>
    <xf numFmtId="0" fontId="17" fillId="6" borderId="10" xfId="0" applyFont="1" applyFill="1" applyBorder="1" applyAlignment="1">
      <alignment vertical="center"/>
    </xf>
    <xf numFmtId="0" fontId="23" fillId="6" borderId="29" xfId="0" applyFont="1" applyFill="1" applyBorder="1" applyAlignment="1">
      <alignment vertical="center"/>
    </xf>
    <xf numFmtId="0" fontId="23" fillId="6" borderId="0" xfId="0" applyFont="1" applyFill="1" applyAlignment="1">
      <alignment vertical="center"/>
    </xf>
    <xf numFmtId="3" fontId="19" fillId="6" borderId="1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3" fontId="19" fillId="6" borderId="32" xfId="0" applyNumberFormat="1" applyFont="1" applyFill="1" applyBorder="1" applyAlignment="1">
      <alignment horizontal="center" vertical="center" wrapText="1"/>
    </xf>
    <xf numFmtId="3" fontId="19" fillId="6" borderId="20" xfId="0" applyNumberFormat="1" applyFont="1" applyFill="1" applyBorder="1" applyAlignment="1">
      <alignment horizontal="center" vertical="center" wrapText="1"/>
    </xf>
    <xf numFmtId="3" fontId="19" fillId="6" borderId="21" xfId="0" applyNumberFormat="1" applyFont="1" applyFill="1" applyBorder="1" applyAlignment="1">
      <alignment horizontal="center" vertical="center" wrapText="1"/>
    </xf>
    <xf numFmtId="3" fontId="19" fillId="6" borderId="12" xfId="0" applyNumberFormat="1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vertical="center"/>
    </xf>
    <xf numFmtId="3" fontId="19" fillId="6" borderId="37" xfId="0" applyNumberFormat="1" applyFont="1" applyFill="1" applyBorder="1" applyAlignment="1">
      <alignment horizontal="center" vertical="center" wrapText="1"/>
    </xf>
    <xf numFmtId="164" fontId="21" fillId="0" borderId="27" xfId="0" applyNumberFormat="1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9" fillId="6" borderId="15" xfId="0" applyFont="1" applyFill="1" applyBorder="1" applyAlignment="1">
      <alignment horizontal="left" vertical="center"/>
    </xf>
    <xf numFmtId="49" fontId="17" fillId="0" borderId="14" xfId="0" applyNumberFormat="1" applyFont="1" applyBorder="1" applyAlignment="1">
      <alignment horizontal="left" vertical="center"/>
    </xf>
    <xf numFmtId="49" fontId="17" fillId="0" borderId="14" xfId="0" applyNumberFormat="1" applyFont="1" applyBorder="1" applyAlignment="1">
      <alignment horizontal="left" vertical="center" wrapText="1"/>
    </xf>
    <xf numFmtId="0" fontId="16" fillId="0" borderId="39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3" fontId="19" fillId="6" borderId="36" xfId="0" applyNumberFormat="1" applyFont="1" applyFill="1" applyBorder="1" applyAlignment="1">
      <alignment horizontal="center" vertical="center" wrapText="1"/>
    </xf>
    <xf numFmtId="0" fontId="24" fillId="6" borderId="14" xfId="0" applyFont="1" applyFill="1" applyBorder="1" applyAlignment="1">
      <alignment horizontal="left" vertical="center" wrapText="1"/>
    </xf>
    <xf numFmtId="0" fontId="24" fillId="6" borderId="16" xfId="0" applyFont="1" applyFill="1" applyBorder="1" applyAlignment="1">
      <alignment horizontal="left" vertical="center" wrapText="1"/>
    </xf>
    <xf numFmtId="3" fontId="19" fillId="6" borderId="38" xfId="0" applyNumberFormat="1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left" vertical="center"/>
    </xf>
    <xf numFmtId="49" fontId="17" fillId="0" borderId="15" xfId="0" applyNumberFormat="1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/>
    </xf>
    <xf numFmtId="3" fontId="17" fillId="0" borderId="17" xfId="0" applyNumberFormat="1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3" fontId="19" fillId="6" borderId="12" xfId="0" applyNumberFormat="1" applyFont="1" applyFill="1" applyBorder="1" applyAlignment="1">
      <alignment horizontal="center" vertical="center" wrapText="1"/>
    </xf>
    <xf numFmtId="49" fontId="17" fillId="6" borderId="45" xfId="0" applyNumberFormat="1" applyFont="1" applyFill="1" applyBorder="1" applyAlignment="1">
      <alignment vertical="center"/>
    </xf>
    <xf numFmtId="0" fontId="17" fillId="6" borderId="30" xfId="0" applyFont="1" applyFill="1" applyBorder="1" applyAlignment="1">
      <alignment vertical="center"/>
    </xf>
    <xf numFmtId="3" fontId="17" fillId="6" borderId="46" xfId="0" applyNumberFormat="1" applyFont="1" applyFill="1" applyBorder="1" applyAlignment="1">
      <alignment vertical="center"/>
    </xf>
    <xf numFmtId="0" fontId="25" fillId="6" borderId="9" xfId="0" applyFont="1" applyFill="1" applyBorder="1" applyAlignment="1">
      <alignment horizontal="center" vertical="center" wrapText="1"/>
    </xf>
    <xf numFmtId="0" fontId="25" fillId="6" borderId="24" xfId="0" applyFont="1" applyFill="1" applyBorder="1" applyAlignment="1">
      <alignment horizontal="center" vertical="center" wrapText="1"/>
    </xf>
    <xf numFmtId="0" fontId="25" fillId="6" borderId="25" xfId="0" applyFont="1" applyFill="1" applyBorder="1" applyAlignment="1">
      <alignment horizontal="center" vertical="center" wrapText="1"/>
    </xf>
    <xf numFmtId="0" fontId="24" fillId="6" borderId="34" xfId="0" applyFont="1" applyFill="1" applyBorder="1" applyAlignment="1">
      <alignment horizontal="left" vertical="center" wrapText="1"/>
    </xf>
    <xf numFmtId="164" fontId="17" fillId="6" borderId="44" xfId="0" applyNumberFormat="1" applyFont="1" applyFill="1" applyBorder="1" applyAlignment="1">
      <alignment vertical="center"/>
    </xf>
    <xf numFmtId="3" fontId="26" fillId="7" borderId="23" xfId="0" applyNumberFormat="1" applyFont="1" applyFill="1" applyBorder="1" applyAlignment="1">
      <alignment horizontal="left" vertical="center"/>
    </xf>
    <xf numFmtId="164" fontId="17" fillId="6" borderId="30" xfId="0" applyNumberFormat="1" applyFont="1" applyFill="1" applyBorder="1" applyAlignment="1">
      <alignment vertical="center"/>
    </xf>
    <xf numFmtId="164" fontId="19" fillId="6" borderId="47" xfId="0" applyNumberFormat="1" applyFont="1" applyFill="1" applyBorder="1" applyAlignment="1">
      <alignment horizontal="center" vertical="center" wrapText="1"/>
    </xf>
    <xf numFmtId="164" fontId="19" fillId="6" borderId="48" xfId="0" applyNumberFormat="1" applyFont="1" applyFill="1" applyBorder="1" applyAlignment="1">
      <alignment horizontal="center" vertical="center" wrapText="1"/>
    </xf>
    <xf numFmtId="164" fontId="19" fillId="6" borderId="12" xfId="0" applyNumberFormat="1" applyFont="1" applyFill="1" applyBorder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0" fontId="26" fillId="8" borderId="27" xfId="0" applyFont="1" applyFill="1" applyBorder="1" applyAlignment="1">
      <alignment horizontal="left" vertical="center"/>
    </xf>
    <xf numFmtId="0" fontId="27" fillId="8" borderId="0" xfId="0" applyFont="1" applyFill="1" applyAlignment="1">
      <alignment vertical="center"/>
    </xf>
    <xf numFmtId="164" fontId="16" fillId="0" borderId="42" xfId="0" applyNumberFormat="1" applyFont="1" applyBorder="1" applyAlignment="1">
      <alignment vertical="center"/>
    </xf>
    <xf numFmtId="164" fontId="17" fillId="0" borderId="10" xfId="0" applyNumberFormat="1" applyFont="1" applyBorder="1" applyAlignment="1">
      <alignment vertical="center"/>
    </xf>
    <xf numFmtId="164" fontId="17" fillId="0" borderId="26" xfId="0" applyNumberFormat="1" applyFont="1" applyBorder="1" applyAlignment="1">
      <alignment vertical="center"/>
    </xf>
    <xf numFmtId="164" fontId="17" fillId="0" borderId="27" xfId="0" applyNumberFormat="1" applyFont="1" applyBorder="1" applyAlignment="1">
      <alignment vertical="center"/>
    </xf>
    <xf numFmtId="164" fontId="17" fillId="7" borderId="27" xfId="0" applyNumberFormat="1" applyFont="1" applyFill="1" applyBorder="1" applyAlignment="1">
      <alignment vertical="center"/>
    </xf>
    <xf numFmtId="164" fontId="17" fillId="8" borderId="27" xfId="0" applyNumberFormat="1" applyFont="1" applyFill="1" applyBorder="1" applyAlignment="1">
      <alignment vertical="center"/>
    </xf>
    <xf numFmtId="3" fontId="17" fillId="0" borderId="18" xfId="0" applyNumberFormat="1" applyFont="1" applyBorder="1" applyAlignment="1">
      <alignment horizontal="right" vertical="center"/>
    </xf>
    <xf numFmtId="3" fontId="22" fillId="6" borderId="33" xfId="0" applyNumberFormat="1" applyFont="1" applyFill="1" applyBorder="1" applyAlignment="1">
      <alignment horizontal="left" vertical="center"/>
    </xf>
    <xf numFmtId="0" fontId="29" fillId="0" borderId="1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0" fontId="0" fillId="0" borderId="14" xfId="0" applyBorder="1"/>
    <xf numFmtId="0" fontId="13" fillId="0" borderId="14" xfId="0" applyFont="1" applyBorder="1"/>
    <xf numFmtId="3" fontId="13" fillId="0" borderId="0" xfId="0" applyNumberFormat="1" applyFont="1"/>
    <xf numFmtId="3" fontId="0" fillId="0" borderId="0" xfId="0" applyNumberFormat="1"/>
    <xf numFmtId="0" fontId="15" fillId="7" borderId="14" xfId="0" applyFont="1" applyFill="1" applyBorder="1"/>
    <xf numFmtId="0" fontId="29" fillId="0" borderId="7" xfId="0" applyFont="1" applyBorder="1" applyAlignment="1">
      <alignment horizontal="center" vertical="center"/>
    </xf>
    <xf numFmtId="0" fontId="13" fillId="7" borderId="0" xfId="0" applyFont="1" applyFill="1"/>
    <xf numFmtId="0" fontId="14" fillId="0" borderId="14" xfId="0" applyFont="1" applyBorder="1"/>
    <xf numFmtId="164" fontId="17" fillId="0" borderId="22" xfId="0" applyNumberFormat="1" applyFont="1" applyBorder="1" applyAlignment="1">
      <alignment vertical="center"/>
    </xf>
    <xf numFmtId="49" fontId="17" fillId="0" borderId="43" xfId="0" applyNumberFormat="1" applyFont="1" applyBorder="1" applyAlignment="1">
      <alignment vertical="center"/>
    </xf>
    <xf numFmtId="0" fontId="1" fillId="0" borderId="16" xfId="0" applyFont="1" applyBorder="1"/>
    <xf numFmtId="0" fontId="30" fillId="0" borderId="12" xfId="0" applyFont="1" applyBorder="1"/>
    <xf numFmtId="0" fontId="31" fillId="0" borderId="12" xfId="0" applyFont="1" applyBorder="1"/>
    <xf numFmtId="0" fontId="0" fillId="0" borderId="12" xfId="0" applyBorder="1"/>
    <xf numFmtId="0" fontId="0" fillId="0" borderId="4" xfId="0" applyBorder="1"/>
    <xf numFmtId="0" fontId="13" fillId="8" borderId="0" xfId="0" applyFont="1" applyFill="1"/>
    <xf numFmtId="0" fontId="15" fillId="8" borderId="14" xfId="0" applyFont="1" applyFill="1" applyBorder="1"/>
    <xf numFmtId="0" fontId="20" fillId="0" borderId="10" xfId="0" applyFont="1" applyBorder="1" applyAlignment="1">
      <alignment horizontal="left" vertical="center"/>
    </xf>
    <xf numFmtId="3" fontId="17" fillId="0" borderId="0" xfId="0" applyNumberFormat="1" applyFont="1" applyAlignment="1">
      <alignment horizontal="right"/>
    </xf>
    <xf numFmtId="3" fontId="17" fillId="6" borderId="30" xfId="0" applyNumberFormat="1" applyFont="1" applyFill="1" applyBorder="1" applyAlignment="1">
      <alignment horizontal="right" vertical="center"/>
    </xf>
    <xf numFmtId="3" fontId="17" fillId="0" borderId="10" xfId="0" applyNumberFormat="1" applyFont="1" applyBorder="1" applyAlignment="1">
      <alignment horizontal="right" vertical="center"/>
    </xf>
    <xf numFmtId="3" fontId="17" fillId="0" borderId="23" xfId="0" applyNumberFormat="1" applyFont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3" fontId="16" fillId="0" borderId="41" xfId="0" applyNumberFormat="1" applyFont="1" applyBorder="1" applyAlignment="1">
      <alignment horizontal="right" vertical="center"/>
    </xf>
    <xf numFmtId="0" fontId="29" fillId="0" borderId="10" xfId="0" applyFont="1" applyBorder="1" applyAlignment="1">
      <alignment horizontal="right" vertical="center"/>
    </xf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3" fillId="8" borderId="0" xfId="0" applyFont="1" applyFill="1" applyAlignment="1">
      <alignment horizontal="right"/>
    </xf>
    <xf numFmtId="0" fontId="0" fillId="0" borderId="12" xfId="0" applyBorder="1" applyAlignment="1">
      <alignment horizontal="right"/>
    </xf>
    <xf numFmtId="3" fontId="17" fillId="0" borderId="0" xfId="0" applyNumberFormat="1" applyFont="1" applyAlignment="1">
      <alignment vertical="center"/>
    </xf>
    <xf numFmtId="0" fontId="27" fillId="7" borderId="18" xfId="0" applyFont="1" applyFill="1" applyBorder="1" applyAlignment="1">
      <alignment horizontal="right" vertical="center"/>
    </xf>
    <xf numFmtId="0" fontId="27" fillId="7" borderId="0" xfId="0" applyFont="1" applyFill="1" applyAlignment="1">
      <alignment horizontal="right" vertical="center"/>
    </xf>
    <xf numFmtId="3" fontId="27" fillId="7" borderId="0" xfId="0" applyNumberFormat="1" applyFont="1" applyFill="1" applyAlignment="1">
      <alignment horizontal="right" vertical="center"/>
    </xf>
    <xf numFmtId="3" fontId="17" fillId="0" borderId="17" xfId="0" applyNumberFormat="1" applyFont="1" applyBorder="1" applyAlignment="1">
      <alignment horizontal="right" vertical="center"/>
    </xf>
    <xf numFmtId="3" fontId="17" fillId="10" borderId="18" xfId="0" applyNumberFormat="1" applyFont="1" applyFill="1" applyBorder="1" applyAlignment="1">
      <alignment horizontal="right" vertical="center"/>
    </xf>
    <xf numFmtId="3" fontId="17" fillId="10" borderId="0" xfId="0" applyNumberFormat="1" applyFont="1" applyFill="1" applyAlignment="1">
      <alignment horizontal="right" vertical="center"/>
    </xf>
    <xf numFmtId="0" fontId="17" fillId="10" borderId="18" xfId="0" applyFont="1" applyFill="1" applyBorder="1" applyAlignment="1">
      <alignment horizontal="right" vertical="center"/>
    </xf>
    <xf numFmtId="0" fontId="17" fillId="10" borderId="0" xfId="0" applyFont="1" applyFill="1" applyAlignment="1">
      <alignment horizontal="right" vertical="center"/>
    </xf>
    <xf numFmtId="3" fontId="16" fillId="0" borderId="40" xfId="0" applyNumberFormat="1" applyFont="1" applyBorder="1" applyAlignment="1">
      <alignment horizontal="right" vertical="center"/>
    </xf>
    <xf numFmtId="0" fontId="13" fillId="7" borderId="0" xfId="0" applyFont="1" applyFill="1" applyAlignment="1">
      <alignment horizontal="right"/>
    </xf>
    <xf numFmtId="0" fontId="31" fillId="0" borderId="12" xfId="0" applyFont="1" applyBorder="1" applyAlignment="1">
      <alignment horizontal="right"/>
    </xf>
    <xf numFmtId="3" fontId="17" fillId="6" borderId="31" xfId="0" applyNumberFormat="1" applyFont="1" applyFill="1" applyBorder="1" applyAlignment="1">
      <alignment horizontal="right" vertical="center"/>
    </xf>
    <xf numFmtId="3" fontId="24" fillId="8" borderId="37" xfId="0" applyNumberFormat="1" applyFont="1" applyFill="1" applyBorder="1" applyAlignment="1">
      <alignment horizontal="right" vertical="center" wrapText="1"/>
    </xf>
    <xf numFmtId="3" fontId="17" fillId="0" borderId="37" xfId="0" applyNumberFormat="1" applyFont="1" applyBorder="1" applyAlignment="1">
      <alignment horizontal="right" vertical="center"/>
    </xf>
    <xf numFmtId="3" fontId="17" fillId="10" borderId="37" xfId="0" applyNumberFormat="1" applyFont="1" applyFill="1" applyBorder="1" applyAlignment="1">
      <alignment horizontal="right" vertical="center"/>
    </xf>
    <xf numFmtId="0" fontId="17" fillId="10" borderId="37" xfId="0" applyFont="1" applyFill="1" applyBorder="1" applyAlignment="1">
      <alignment horizontal="right" vertical="center"/>
    </xf>
    <xf numFmtId="3" fontId="17" fillId="9" borderId="37" xfId="0" applyNumberFormat="1" applyFont="1" applyFill="1" applyBorder="1" applyAlignment="1">
      <alignment horizontal="right" vertical="center"/>
    </xf>
    <xf numFmtId="3" fontId="17" fillId="10" borderId="50" xfId="0" applyNumberFormat="1" applyFont="1" applyFill="1" applyBorder="1" applyAlignment="1">
      <alignment horizontal="right" vertical="center"/>
    </xf>
    <xf numFmtId="3" fontId="16" fillId="0" borderId="35" xfId="0" applyNumberFormat="1" applyFont="1" applyBorder="1" applyAlignment="1">
      <alignment horizontal="right" vertical="center"/>
    </xf>
    <xf numFmtId="0" fontId="29" fillId="0" borderId="7" xfId="0" applyFont="1" applyBorder="1" applyAlignment="1">
      <alignment horizontal="right" vertical="center"/>
    </xf>
    <xf numFmtId="0" fontId="0" fillId="0" borderId="4" xfId="0" applyBorder="1" applyAlignment="1">
      <alignment horizontal="right"/>
    </xf>
    <xf numFmtId="164" fontId="19" fillId="6" borderId="52" xfId="0" applyNumberFormat="1" applyFont="1" applyFill="1" applyBorder="1" applyAlignment="1">
      <alignment horizontal="center" vertical="center" wrapText="1"/>
    </xf>
    <xf numFmtId="164" fontId="19" fillId="6" borderId="23" xfId="0" applyNumberFormat="1" applyFont="1" applyFill="1" applyBorder="1" applyAlignment="1">
      <alignment horizontal="center" vertical="center" wrapText="1"/>
    </xf>
    <xf numFmtId="164" fontId="19" fillId="6" borderId="53" xfId="0" applyNumberFormat="1" applyFont="1" applyFill="1" applyBorder="1" applyAlignment="1">
      <alignment horizontal="center" vertical="center"/>
    </xf>
    <xf numFmtId="164" fontId="17" fillId="0" borderId="22" xfId="0" applyNumberFormat="1" applyFont="1" applyBorder="1" applyAlignment="1">
      <alignment horizontal="center" vertical="center"/>
    </xf>
    <xf numFmtId="164" fontId="17" fillId="0" borderId="23" xfId="0" applyNumberFormat="1" applyFont="1" applyBorder="1" applyAlignment="1">
      <alignment horizontal="center" vertical="center"/>
    </xf>
    <xf numFmtId="164" fontId="17" fillId="10" borderId="23" xfId="0" applyNumberFormat="1" applyFont="1" applyFill="1" applyBorder="1" applyAlignment="1">
      <alignment horizontal="center" vertical="center"/>
    </xf>
    <xf numFmtId="164" fontId="17" fillId="7" borderId="23" xfId="0" applyNumberFormat="1" applyFont="1" applyFill="1" applyBorder="1" applyAlignment="1">
      <alignment horizontal="center" vertical="center"/>
    </xf>
    <xf numFmtId="0" fontId="17" fillId="10" borderId="23" xfId="0" applyFont="1" applyFill="1" applyBorder="1" applyAlignment="1">
      <alignment vertical="center"/>
    </xf>
    <xf numFmtId="164" fontId="21" fillId="0" borderId="23" xfId="0" applyNumberFormat="1" applyFont="1" applyBorder="1" applyAlignment="1">
      <alignment horizontal="center" vertical="center"/>
    </xf>
    <xf numFmtId="164" fontId="16" fillId="0" borderId="54" xfId="0" applyNumberFormat="1" applyFont="1" applyBorder="1" applyAlignment="1">
      <alignment vertical="center"/>
    </xf>
    <xf numFmtId="3" fontId="19" fillId="6" borderId="55" xfId="0" applyNumberFormat="1" applyFont="1" applyFill="1" applyBorder="1" applyAlignment="1">
      <alignment horizontal="center" vertical="center"/>
    </xf>
    <xf numFmtId="9" fontId="28" fillId="8" borderId="49" xfId="0" applyNumberFormat="1" applyFont="1" applyFill="1" applyBorder="1" applyAlignment="1">
      <alignment horizontal="left" vertical="center"/>
    </xf>
    <xf numFmtId="3" fontId="17" fillId="0" borderId="56" xfId="0" applyNumberFormat="1" applyFont="1" applyBorder="1" applyAlignment="1">
      <alignment vertical="center"/>
    </xf>
    <xf numFmtId="3" fontId="17" fillId="0" borderId="49" xfId="0" applyNumberFormat="1" applyFont="1" applyBorder="1" applyAlignment="1">
      <alignment vertical="center"/>
    </xf>
    <xf numFmtId="3" fontId="17" fillId="0" borderId="49" xfId="0" applyNumberFormat="1" applyFont="1" applyBorder="1" applyAlignment="1">
      <alignment horizontal="right" vertical="center"/>
    </xf>
    <xf numFmtId="3" fontId="16" fillId="0" borderId="57" xfId="0" applyNumberFormat="1" applyFont="1" applyBorder="1" applyAlignment="1">
      <alignment vertical="center"/>
    </xf>
    <xf numFmtId="49" fontId="24" fillId="6" borderId="58" xfId="0" applyNumberFormat="1" applyFont="1" applyFill="1" applyBorder="1" applyAlignment="1">
      <alignment horizontal="center" vertical="center" wrapText="1"/>
    </xf>
    <xf numFmtId="49" fontId="24" fillId="6" borderId="5" xfId="0" applyNumberFormat="1" applyFont="1" applyFill="1" applyBorder="1" applyAlignment="1">
      <alignment horizontal="center" vertical="center" wrapText="1"/>
    </xf>
    <xf numFmtId="49" fontId="24" fillId="6" borderId="3" xfId="0" applyNumberFormat="1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vertical="center"/>
    </xf>
    <xf numFmtId="49" fontId="17" fillId="0" borderId="59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16" fillId="0" borderId="51" xfId="0" applyNumberFormat="1" applyFont="1" applyBorder="1" applyAlignment="1">
      <alignment vertical="center"/>
    </xf>
    <xf numFmtId="0" fontId="17" fillId="8" borderId="0" xfId="0" applyFont="1" applyFill="1" applyAlignment="1">
      <alignment vertical="center"/>
    </xf>
    <xf numFmtId="49" fontId="17" fillId="0" borderId="61" xfId="0" applyNumberFormat="1" applyFont="1" applyBorder="1" applyAlignment="1">
      <alignment horizontal="left" vertical="center"/>
    </xf>
    <xf numFmtId="3" fontId="17" fillId="0" borderId="62" xfId="0" applyNumberFormat="1" applyFont="1" applyBorder="1" applyAlignment="1">
      <alignment horizontal="right" vertical="center"/>
    </xf>
    <xf numFmtId="3" fontId="17" fillId="0" borderId="63" xfId="0" applyNumberFormat="1" applyFont="1" applyBorder="1" applyAlignment="1">
      <alignment horizontal="right" vertical="center"/>
    </xf>
    <xf numFmtId="3" fontId="17" fillId="0" borderId="64" xfId="0" applyNumberFormat="1" applyFont="1" applyBorder="1" applyAlignment="1">
      <alignment horizontal="right" vertical="center"/>
    </xf>
    <xf numFmtId="164" fontId="17" fillId="0" borderId="64" xfId="0" applyNumberFormat="1" applyFont="1" applyBorder="1" applyAlignment="1">
      <alignment horizontal="center" vertical="center"/>
    </xf>
    <xf numFmtId="49" fontId="17" fillId="0" borderId="60" xfId="0" applyNumberFormat="1" applyFont="1" applyBorder="1" applyAlignment="1">
      <alignment horizontal="center" vertical="center"/>
    </xf>
    <xf numFmtId="3" fontId="17" fillId="0" borderId="65" xfId="0" applyNumberFormat="1" applyFont="1" applyBorder="1" applyAlignment="1">
      <alignment vertical="center"/>
    </xf>
    <xf numFmtId="164" fontId="17" fillId="0" borderId="66" xfId="0" applyNumberFormat="1" applyFont="1" applyBorder="1" applyAlignment="1">
      <alignment vertical="center"/>
    </xf>
    <xf numFmtId="0" fontId="17" fillId="0" borderId="63" xfId="0" applyFont="1" applyBorder="1" applyAlignment="1">
      <alignment vertical="center"/>
    </xf>
    <xf numFmtId="0" fontId="17" fillId="0" borderId="63" xfId="0" applyFont="1" applyBorder="1" applyAlignment="1">
      <alignment horizontal="center" vertical="center"/>
    </xf>
    <xf numFmtId="3" fontId="17" fillId="0" borderId="67" xfId="0" applyNumberFormat="1" applyFont="1" applyBorder="1" applyAlignment="1">
      <alignment horizontal="right" vertical="center"/>
    </xf>
    <xf numFmtId="49" fontId="17" fillId="0" borderId="68" xfId="0" applyNumberFormat="1" applyFont="1" applyBorder="1" applyAlignment="1">
      <alignment horizontal="left" vertical="center"/>
    </xf>
    <xf numFmtId="3" fontId="17" fillId="0" borderId="69" xfId="0" applyNumberFormat="1" applyFont="1" applyBorder="1" applyAlignment="1">
      <alignment horizontal="right" vertical="center"/>
    </xf>
    <xf numFmtId="3" fontId="17" fillId="0" borderId="70" xfId="0" applyNumberFormat="1" applyFont="1" applyBorder="1" applyAlignment="1">
      <alignment horizontal="right" vertical="center"/>
    </xf>
    <xf numFmtId="3" fontId="17" fillId="0" borderId="71" xfId="0" applyNumberFormat="1" applyFont="1" applyBorder="1" applyAlignment="1">
      <alignment horizontal="right" vertical="center"/>
    </xf>
    <xf numFmtId="164" fontId="17" fillId="0" borderId="72" xfId="0" applyNumberFormat="1" applyFont="1" applyBorder="1" applyAlignment="1">
      <alignment horizontal="center" vertical="center"/>
    </xf>
    <xf numFmtId="49" fontId="17" fillId="0" borderId="73" xfId="0" applyNumberFormat="1" applyFont="1" applyBorder="1" applyAlignment="1">
      <alignment horizontal="center" vertical="center"/>
    </xf>
    <xf numFmtId="3" fontId="17" fillId="0" borderId="74" xfId="0" applyNumberFormat="1" applyFont="1" applyBorder="1" applyAlignment="1">
      <alignment vertical="center"/>
    </xf>
    <xf numFmtId="3" fontId="17" fillId="0" borderId="72" xfId="0" applyNumberFormat="1" applyFont="1" applyBorder="1" applyAlignment="1">
      <alignment horizontal="right" vertical="center"/>
    </xf>
    <xf numFmtId="164" fontId="17" fillId="0" borderId="75" xfId="0" applyNumberFormat="1" applyFont="1" applyBorder="1" applyAlignment="1">
      <alignment vertical="center"/>
    </xf>
    <xf numFmtId="0" fontId="17" fillId="0" borderId="71" xfId="0" applyFont="1" applyBorder="1" applyAlignment="1">
      <alignment vertical="center"/>
    </xf>
    <xf numFmtId="0" fontId="17" fillId="0" borderId="76" xfId="0" applyFont="1" applyBorder="1" applyAlignment="1">
      <alignment horizontal="center" vertical="center"/>
    </xf>
    <xf numFmtId="3" fontId="17" fillId="0" borderId="77" xfId="0" applyNumberFormat="1" applyFont="1" applyBorder="1" applyAlignment="1">
      <alignment horizontal="right" vertical="center"/>
    </xf>
    <xf numFmtId="49" fontId="17" fillId="0" borderId="78" xfId="0" applyNumberFormat="1" applyFont="1" applyBorder="1" applyAlignment="1">
      <alignment horizontal="left" vertical="center"/>
    </xf>
    <xf numFmtId="3" fontId="17" fillId="10" borderId="79" xfId="0" applyNumberFormat="1" applyFont="1" applyFill="1" applyBorder="1" applyAlignment="1">
      <alignment horizontal="right" vertical="center"/>
    </xf>
    <xf numFmtId="3" fontId="17" fillId="10" borderId="80" xfId="0" applyNumberFormat="1" applyFont="1" applyFill="1" applyBorder="1" applyAlignment="1">
      <alignment horizontal="right" vertical="center"/>
    </xf>
    <xf numFmtId="3" fontId="17" fillId="10" borderId="81" xfId="0" applyNumberFormat="1" applyFont="1" applyFill="1" applyBorder="1" applyAlignment="1">
      <alignment horizontal="right" vertical="center"/>
    </xf>
    <xf numFmtId="164" fontId="17" fillId="10" borderId="81" xfId="0" applyNumberFormat="1" applyFont="1" applyFill="1" applyBorder="1" applyAlignment="1">
      <alignment horizontal="center" vertical="center"/>
    </xf>
    <xf numFmtId="49" fontId="17" fillId="0" borderId="82" xfId="0" applyNumberFormat="1" applyFont="1" applyBorder="1" applyAlignment="1">
      <alignment horizontal="center" vertical="center"/>
    </xf>
    <xf numFmtId="3" fontId="17" fillId="0" borderId="83" xfId="0" applyNumberFormat="1" applyFont="1" applyBorder="1" applyAlignment="1">
      <alignment vertical="center"/>
    </xf>
    <xf numFmtId="3" fontId="17" fillId="0" borderId="81" xfId="0" applyNumberFormat="1" applyFont="1" applyBorder="1" applyAlignment="1">
      <alignment horizontal="right" vertical="center"/>
    </xf>
    <xf numFmtId="164" fontId="17" fillId="7" borderId="84" xfId="0" applyNumberFormat="1" applyFont="1" applyFill="1" applyBorder="1" applyAlignment="1">
      <alignment vertical="center"/>
    </xf>
    <xf numFmtId="0" fontId="17" fillId="0" borderId="80" xfId="0" applyFont="1" applyBorder="1" applyAlignment="1">
      <alignment vertical="center"/>
    </xf>
    <xf numFmtId="0" fontId="17" fillId="0" borderId="80" xfId="0" applyFont="1" applyBorder="1" applyAlignment="1">
      <alignment horizontal="center" vertical="center"/>
    </xf>
    <xf numFmtId="3" fontId="17" fillId="0" borderId="85" xfId="0" applyNumberFormat="1" applyFont="1" applyBorder="1" applyAlignment="1">
      <alignment horizontal="right" vertical="center"/>
    </xf>
    <xf numFmtId="3" fontId="17" fillId="10" borderId="67" xfId="0" applyNumberFormat="1" applyFont="1" applyFill="1" applyBorder="1" applyAlignment="1">
      <alignment horizontal="right" vertical="center"/>
    </xf>
    <xf numFmtId="164" fontId="17" fillId="7" borderId="72" xfId="0" applyNumberFormat="1" applyFont="1" applyFill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3" fontId="17" fillId="0" borderId="80" xfId="0" applyNumberFormat="1" applyFont="1" applyBorder="1" applyAlignment="1">
      <alignment horizontal="right" vertical="center"/>
    </xf>
    <xf numFmtId="164" fontId="17" fillId="7" borderId="75" xfId="0" applyNumberFormat="1" applyFont="1" applyFill="1" applyBorder="1" applyAlignment="1">
      <alignment vertical="center"/>
    </xf>
    <xf numFmtId="0" fontId="17" fillId="10" borderId="79" xfId="0" applyFont="1" applyFill="1" applyBorder="1" applyAlignment="1">
      <alignment horizontal="right" vertical="center"/>
    </xf>
    <xf numFmtId="0" fontId="17" fillId="10" borderId="80" xfId="0" applyFont="1" applyFill="1" applyBorder="1" applyAlignment="1">
      <alignment horizontal="right" vertical="center"/>
    </xf>
    <xf numFmtId="0" fontId="17" fillId="10" borderId="81" xfId="0" applyFont="1" applyFill="1" applyBorder="1" applyAlignment="1">
      <alignment vertical="center"/>
    </xf>
    <xf numFmtId="164" fontId="17" fillId="0" borderId="84" xfId="0" applyNumberFormat="1" applyFont="1" applyBorder="1" applyAlignment="1">
      <alignment vertical="center"/>
    </xf>
    <xf numFmtId="3" fontId="17" fillId="10" borderId="85" xfId="0" applyNumberFormat="1" applyFont="1" applyFill="1" applyBorder="1" applyAlignment="1">
      <alignment horizontal="right" vertical="center"/>
    </xf>
    <xf numFmtId="0" fontId="17" fillId="10" borderId="85" xfId="0" applyFont="1" applyFill="1" applyBorder="1" applyAlignment="1">
      <alignment horizontal="right" vertical="center"/>
    </xf>
    <xf numFmtId="3" fontId="17" fillId="10" borderId="77" xfId="0" applyNumberFormat="1" applyFont="1" applyFill="1" applyBorder="1" applyAlignment="1">
      <alignment horizontal="right" vertical="center"/>
    </xf>
    <xf numFmtId="0" fontId="17" fillId="10" borderId="67" xfId="0" applyFont="1" applyFill="1" applyBorder="1" applyAlignment="1">
      <alignment horizontal="right" vertical="center"/>
    </xf>
    <xf numFmtId="164" fontId="17" fillId="7" borderId="64" xfId="0" applyNumberFormat="1" applyFont="1" applyFill="1" applyBorder="1" applyAlignment="1">
      <alignment horizontal="center" vertical="center"/>
    </xf>
    <xf numFmtId="164" fontId="17" fillId="7" borderId="66" xfId="0" applyNumberFormat="1" applyFont="1" applyFill="1" applyBorder="1" applyAlignment="1">
      <alignment vertical="center"/>
    </xf>
    <xf numFmtId="0" fontId="17" fillId="0" borderId="6" xfId="0" applyFont="1" applyBorder="1" applyAlignment="1">
      <alignment vertical="center"/>
    </xf>
    <xf numFmtId="164" fontId="17" fillId="8" borderId="75" xfId="0" applyNumberFormat="1" applyFont="1" applyFill="1" applyBorder="1" applyAlignment="1">
      <alignment vertical="center"/>
    </xf>
    <xf numFmtId="0" fontId="17" fillId="10" borderId="77" xfId="0" applyFont="1" applyFill="1" applyBorder="1" applyAlignment="1">
      <alignment horizontal="right" vertical="center"/>
    </xf>
    <xf numFmtId="0" fontId="29" fillId="0" borderId="11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7" fillId="0" borderId="71" xfId="0" applyFont="1" applyFill="1" applyBorder="1" applyAlignment="1">
      <alignment horizontal="center" vertical="center"/>
    </xf>
    <xf numFmtId="3" fontId="17" fillId="0" borderId="37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3" fontId="17" fillId="0" borderId="85" xfId="0" applyNumberFormat="1" applyFont="1" applyFill="1" applyBorder="1" applyAlignment="1">
      <alignment horizontal="right" vertical="center"/>
    </xf>
    <xf numFmtId="0" fontId="13" fillId="7" borderId="0" xfId="0" applyFont="1" applyFill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14" fillId="7" borderId="14" xfId="0" applyFont="1" applyFill="1" applyBorder="1"/>
    <xf numFmtId="0" fontId="14" fillId="8" borderId="1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86"/>
  <sheetViews>
    <sheetView showGridLines="0" tabSelected="1" workbookViewId="0">
      <pane xSplit="1" ySplit="6" topLeftCell="B158" activePane="bottomRight" state="frozen"/>
      <selection pane="topRight" activeCell="B1" sqref="B1"/>
      <selection pane="bottomLeft" activeCell="A7" sqref="A7"/>
      <selection pane="bottomRight" activeCell="O99" sqref="O99"/>
    </sheetView>
  </sheetViews>
  <sheetFormatPr defaultRowHeight="14.25" x14ac:dyDescent="0.2"/>
  <cols>
    <col min="1" max="1" width="1.5703125" style="38" customWidth="1"/>
    <col min="2" max="2" width="12.5703125" style="60" customWidth="1"/>
    <col min="3" max="3" width="10.140625" style="123" bestFit="1" customWidth="1"/>
    <col min="4" max="4" width="9.140625" style="123" hidden="1" customWidth="1"/>
    <col min="5" max="5" width="10.28515625" style="123" customWidth="1"/>
    <col min="6" max="6" width="7.7109375" style="41" customWidth="1"/>
    <col min="7" max="7" width="22.85546875" style="39" customWidth="1"/>
    <col min="8" max="8" width="10.140625" style="40" bestFit="1" customWidth="1"/>
    <col min="9" max="9" width="10.140625" style="123" customWidth="1"/>
    <col min="10" max="10" width="7.28515625" style="41" customWidth="1"/>
    <col min="11" max="11" width="26.5703125" style="38" hidden="1" customWidth="1"/>
    <col min="12" max="12" width="8.7109375" style="38" customWidth="1"/>
    <col min="13" max="13" width="10.140625" style="123" customWidth="1"/>
    <col min="14" max="14" width="9.140625" style="38"/>
    <col min="15" max="15" width="10.28515625" style="38" customWidth="1"/>
    <col min="16" max="16384" width="9.140625" style="38"/>
  </cols>
  <sheetData>
    <row r="1" spans="2:13" ht="5.25" customHeight="1" thickBot="1" x14ac:dyDescent="0.25"/>
    <row r="2" spans="2:13" s="51" customFormat="1" ht="15" customHeight="1" x14ac:dyDescent="0.25">
      <c r="B2" s="61" t="s">
        <v>220</v>
      </c>
      <c r="C2" s="100" t="s">
        <v>236</v>
      </c>
      <c r="D2" s="124"/>
      <c r="E2" s="124"/>
      <c r="F2" s="84"/>
      <c r="G2" s="77"/>
      <c r="H2" s="79"/>
      <c r="I2" s="124"/>
      <c r="J2" s="86"/>
      <c r="K2" s="46"/>
      <c r="L2" s="78"/>
      <c r="M2" s="147"/>
    </row>
    <row r="3" spans="2:13" s="51" customFormat="1" ht="15" customHeight="1" x14ac:dyDescent="0.25">
      <c r="B3" s="83"/>
      <c r="C3" s="42" t="s">
        <v>227</v>
      </c>
      <c r="D3" s="44"/>
      <c r="E3" s="44"/>
      <c r="F3" s="157" t="s">
        <v>229</v>
      </c>
      <c r="G3" s="173"/>
      <c r="H3" s="44" t="s">
        <v>227</v>
      </c>
      <c r="I3" s="52"/>
      <c r="J3" s="87" t="s">
        <v>229</v>
      </c>
      <c r="K3" s="47"/>
      <c r="L3" s="80"/>
      <c r="M3" s="67" t="s">
        <v>227</v>
      </c>
    </row>
    <row r="4" spans="2:13" s="51" customFormat="1" ht="15" customHeight="1" x14ac:dyDescent="0.25">
      <c r="B4" s="68" t="s">
        <v>219</v>
      </c>
      <c r="C4" s="43" t="s">
        <v>225</v>
      </c>
      <c r="D4" s="45"/>
      <c r="E4" s="45" t="s">
        <v>223</v>
      </c>
      <c r="F4" s="158" t="s">
        <v>230</v>
      </c>
      <c r="G4" s="174" t="s">
        <v>224</v>
      </c>
      <c r="H4" s="45" t="s">
        <v>225</v>
      </c>
      <c r="I4" s="53" t="s">
        <v>223</v>
      </c>
      <c r="J4" s="88" t="s">
        <v>230</v>
      </c>
      <c r="K4" s="48"/>
      <c r="L4" s="81" t="s">
        <v>232</v>
      </c>
      <c r="M4" s="57" t="s">
        <v>226</v>
      </c>
    </row>
    <row r="5" spans="2:13" s="51" customFormat="1" ht="15" customHeight="1" thickBot="1" x14ac:dyDescent="0.3">
      <c r="B5" s="69"/>
      <c r="C5" s="49" t="s">
        <v>226</v>
      </c>
      <c r="D5" s="55" t="s">
        <v>117</v>
      </c>
      <c r="E5" s="76" t="s">
        <v>228</v>
      </c>
      <c r="F5" s="159" t="s">
        <v>231</v>
      </c>
      <c r="G5" s="175"/>
      <c r="H5" s="167" t="s">
        <v>226</v>
      </c>
      <c r="I5" s="54" t="s">
        <v>228</v>
      </c>
      <c r="J5" s="89" t="s">
        <v>231</v>
      </c>
      <c r="K5" s="56"/>
      <c r="L5" s="82"/>
      <c r="M5" s="70" t="s">
        <v>235</v>
      </c>
    </row>
    <row r="6" spans="2:13" s="51" customFormat="1" ht="15" customHeight="1" thickBot="1" x14ac:dyDescent="0.3">
      <c r="B6" s="71" t="s">
        <v>234</v>
      </c>
      <c r="C6" s="136"/>
      <c r="D6" s="137"/>
      <c r="E6" s="138"/>
      <c r="F6" s="85"/>
      <c r="G6" s="176"/>
      <c r="H6" s="168"/>
      <c r="I6" s="90" t="s">
        <v>233</v>
      </c>
      <c r="J6" s="91"/>
      <c r="K6" s="92"/>
      <c r="L6" s="180"/>
      <c r="M6" s="148"/>
    </row>
    <row r="7" spans="2:13" s="51" customFormat="1" x14ac:dyDescent="0.25">
      <c r="B7" s="72" t="s">
        <v>56</v>
      </c>
      <c r="C7" s="139">
        <f>H7</f>
        <v>17003</v>
      </c>
      <c r="D7" s="125">
        <v>12285</v>
      </c>
      <c r="E7" s="125">
        <v>4717</v>
      </c>
      <c r="F7" s="160">
        <f>E7/C7</f>
        <v>0.27742163147679821</v>
      </c>
      <c r="G7" s="177" t="s">
        <v>118</v>
      </c>
      <c r="H7" s="169">
        <v>17003</v>
      </c>
      <c r="I7" s="125">
        <v>4717</v>
      </c>
      <c r="J7" s="95">
        <f t="shared" ref="J7:J38" si="0">I7/H7</f>
        <v>0.27742163147679821</v>
      </c>
      <c r="K7" s="75"/>
      <c r="L7" s="73">
        <v>90</v>
      </c>
      <c r="M7" s="149">
        <v>70866</v>
      </c>
    </row>
    <row r="8" spans="2:13" s="65" customFormat="1" ht="15" customHeight="1" x14ac:dyDescent="0.25">
      <c r="B8" s="181" t="s">
        <v>57</v>
      </c>
      <c r="C8" s="182">
        <f>H8</f>
        <v>65582</v>
      </c>
      <c r="D8" s="183">
        <v>46515</v>
      </c>
      <c r="E8" s="184">
        <v>19067</v>
      </c>
      <c r="F8" s="185">
        <f>E8/C8</f>
        <v>0.2907352627245281</v>
      </c>
      <c r="G8" s="186" t="s">
        <v>119</v>
      </c>
      <c r="H8" s="187">
        <v>65582</v>
      </c>
      <c r="I8" s="184">
        <v>19067</v>
      </c>
      <c r="J8" s="188">
        <f t="shared" si="0"/>
        <v>0.2907352627245281</v>
      </c>
      <c r="K8" s="189"/>
      <c r="L8" s="190">
        <v>78</v>
      </c>
      <c r="M8" s="191">
        <v>73410</v>
      </c>
    </row>
    <row r="9" spans="2:13" s="65" customFormat="1" ht="15" customHeight="1" x14ac:dyDescent="0.25">
      <c r="B9" s="62" t="s">
        <v>14</v>
      </c>
      <c r="C9" s="99">
        <f>H9</f>
        <v>34173</v>
      </c>
      <c r="D9" s="127">
        <v>25784</v>
      </c>
      <c r="E9" s="126">
        <v>8395</v>
      </c>
      <c r="F9" s="161">
        <f>E9/C9</f>
        <v>0.24566177976765283</v>
      </c>
      <c r="G9" s="178" t="s">
        <v>12</v>
      </c>
      <c r="H9" s="170">
        <v>34173</v>
      </c>
      <c r="I9" s="126">
        <v>8395</v>
      </c>
      <c r="J9" s="96">
        <f t="shared" si="0"/>
        <v>0.24566177976765283</v>
      </c>
      <c r="K9" s="51"/>
      <c r="L9" s="50">
        <v>67</v>
      </c>
      <c r="M9" s="149">
        <v>79814</v>
      </c>
    </row>
    <row r="10" spans="2:13" s="66" customFormat="1" x14ac:dyDescent="0.25">
      <c r="B10" s="192" t="s">
        <v>40</v>
      </c>
      <c r="C10" s="193">
        <f>SUM(H10:H11)</f>
        <v>60036</v>
      </c>
      <c r="D10" s="194">
        <v>42092</v>
      </c>
      <c r="E10" s="195">
        <v>17944</v>
      </c>
      <c r="F10" s="196">
        <f>E10/C10</f>
        <v>0.29888733426610703</v>
      </c>
      <c r="G10" s="197" t="s">
        <v>120</v>
      </c>
      <c r="H10" s="198">
        <v>22695</v>
      </c>
      <c r="I10" s="199">
        <v>6069</v>
      </c>
      <c r="J10" s="200">
        <f t="shared" si="0"/>
        <v>0.26741573033707866</v>
      </c>
      <c r="K10" s="201"/>
      <c r="L10" s="202">
        <v>65</v>
      </c>
      <c r="M10" s="203">
        <v>74082</v>
      </c>
    </row>
    <row r="11" spans="2:13" s="66" customFormat="1" ht="15" customHeight="1" x14ac:dyDescent="0.25">
      <c r="B11" s="204" t="s">
        <v>40</v>
      </c>
      <c r="C11" s="205"/>
      <c r="D11" s="206"/>
      <c r="E11" s="207"/>
      <c r="F11" s="208"/>
      <c r="G11" s="209" t="s">
        <v>38</v>
      </c>
      <c r="H11" s="210">
        <v>37341</v>
      </c>
      <c r="I11" s="211">
        <v>11875</v>
      </c>
      <c r="J11" s="212">
        <f t="shared" si="0"/>
        <v>0.31801505048070483</v>
      </c>
      <c r="K11" s="213"/>
      <c r="L11" s="214">
        <v>99</v>
      </c>
      <c r="M11" s="215">
        <v>84798</v>
      </c>
    </row>
    <row r="12" spans="2:13" s="51" customFormat="1" ht="15" customHeight="1" x14ac:dyDescent="0.25">
      <c r="B12" s="62" t="s">
        <v>58</v>
      </c>
      <c r="C12" s="99">
        <f>H12</f>
        <v>37521</v>
      </c>
      <c r="D12" s="127">
        <v>24843</v>
      </c>
      <c r="E12" s="127">
        <v>12678</v>
      </c>
      <c r="F12" s="163">
        <f>E12/C12</f>
        <v>0.33789078116254895</v>
      </c>
      <c r="G12" s="178" t="s">
        <v>121</v>
      </c>
      <c r="H12" s="170">
        <v>37521</v>
      </c>
      <c r="I12" s="127">
        <v>12678</v>
      </c>
      <c r="J12" s="97">
        <f t="shared" si="0"/>
        <v>0.33789078116254895</v>
      </c>
      <c r="L12" s="50">
        <v>94</v>
      </c>
      <c r="M12" s="149">
        <v>72494</v>
      </c>
    </row>
    <row r="13" spans="2:13" s="51" customFormat="1" ht="15" customHeight="1" x14ac:dyDescent="0.25">
      <c r="B13" s="181" t="s">
        <v>59</v>
      </c>
      <c r="C13" s="182">
        <f>H13+H14</f>
        <v>32072</v>
      </c>
      <c r="D13" s="183">
        <v>24084</v>
      </c>
      <c r="E13" s="183">
        <v>7988</v>
      </c>
      <c r="F13" s="185">
        <f>E13/C13</f>
        <v>0.24906460463956098</v>
      </c>
      <c r="G13" s="186" t="s">
        <v>119</v>
      </c>
      <c r="H13" s="187">
        <v>7828</v>
      </c>
      <c r="I13" s="183">
        <v>1952</v>
      </c>
      <c r="J13" s="188">
        <f t="shared" si="0"/>
        <v>0.24936126724578436</v>
      </c>
      <c r="K13" s="189"/>
      <c r="L13" s="190">
        <v>78</v>
      </c>
      <c r="M13" s="216"/>
    </row>
    <row r="14" spans="2:13" s="51" customFormat="1" ht="15" customHeight="1" x14ac:dyDescent="0.25">
      <c r="B14" s="62" t="s">
        <v>59</v>
      </c>
      <c r="C14" s="140"/>
      <c r="D14" s="141"/>
      <c r="E14" s="141"/>
      <c r="F14" s="162"/>
      <c r="G14" s="178" t="s">
        <v>222</v>
      </c>
      <c r="H14" s="170">
        <v>24244</v>
      </c>
      <c r="I14" s="127">
        <v>6036</v>
      </c>
      <c r="J14" s="96">
        <f t="shared" si="0"/>
        <v>0.24896881702689325</v>
      </c>
      <c r="L14" s="50">
        <v>84</v>
      </c>
      <c r="M14" s="149">
        <v>77300</v>
      </c>
    </row>
    <row r="15" spans="2:13" s="51" customFormat="1" ht="15" customHeight="1" x14ac:dyDescent="0.25">
      <c r="B15" s="192" t="s">
        <v>60</v>
      </c>
      <c r="C15" s="193">
        <f>H15+H16</f>
        <v>43783</v>
      </c>
      <c r="D15" s="195">
        <v>30273</v>
      </c>
      <c r="E15" s="195">
        <v>13510</v>
      </c>
      <c r="F15" s="217">
        <f>E15/C15</f>
        <v>0.30856725212982206</v>
      </c>
      <c r="G15" s="197" t="s">
        <v>203</v>
      </c>
      <c r="H15" s="198">
        <v>20059</v>
      </c>
      <c r="I15" s="195">
        <v>5550</v>
      </c>
      <c r="J15" s="200">
        <f t="shared" si="0"/>
        <v>0.27668378284062017</v>
      </c>
      <c r="K15" s="201"/>
      <c r="L15" s="218">
        <v>95</v>
      </c>
      <c r="M15" s="203">
        <v>74818</v>
      </c>
    </row>
    <row r="16" spans="2:13" s="51" customFormat="1" ht="15" customHeight="1" x14ac:dyDescent="0.25">
      <c r="B16" s="204" t="s">
        <v>60</v>
      </c>
      <c r="C16" s="205"/>
      <c r="D16" s="206"/>
      <c r="E16" s="206"/>
      <c r="F16" s="208"/>
      <c r="G16" s="209" t="s">
        <v>122</v>
      </c>
      <c r="H16" s="210">
        <v>23724</v>
      </c>
      <c r="I16" s="219">
        <v>7960</v>
      </c>
      <c r="J16" s="212">
        <f t="shared" si="0"/>
        <v>0.33552520654189849</v>
      </c>
      <c r="K16" s="213"/>
      <c r="L16" s="214">
        <v>96</v>
      </c>
      <c r="M16" s="215">
        <v>69527</v>
      </c>
    </row>
    <row r="17" spans="2:15" s="51" customFormat="1" ht="15" customHeight="1" x14ac:dyDescent="0.25">
      <c r="B17" s="62" t="s">
        <v>61</v>
      </c>
      <c r="C17" s="99">
        <f>H17+H18</f>
        <v>28655</v>
      </c>
      <c r="D17" s="127">
        <v>20053</v>
      </c>
      <c r="E17" s="127">
        <v>8602</v>
      </c>
      <c r="F17" s="163">
        <f>E17/C17</f>
        <v>0.30019193857965454</v>
      </c>
      <c r="G17" s="178" t="s">
        <v>123</v>
      </c>
      <c r="H17" s="170">
        <v>19033</v>
      </c>
      <c r="I17" s="127">
        <v>5813</v>
      </c>
      <c r="J17" s="97">
        <f t="shared" si="0"/>
        <v>0.3054169074764882</v>
      </c>
      <c r="L17" s="50">
        <v>63</v>
      </c>
      <c r="M17" s="149">
        <v>75938</v>
      </c>
    </row>
    <row r="18" spans="2:15" s="51" customFormat="1" ht="15" customHeight="1" x14ac:dyDescent="0.25">
      <c r="B18" s="62" t="s">
        <v>61</v>
      </c>
      <c r="C18" s="99"/>
      <c r="D18" s="127"/>
      <c r="E18" s="127"/>
      <c r="F18" s="161"/>
      <c r="G18" s="178" t="s">
        <v>118</v>
      </c>
      <c r="H18" s="170">
        <v>9622</v>
      </c>
      <c r="I18" s="127">
        <v>2789</v>
      </c>
      <c r="J18" s="96">
        <f t="shared" si="0"/>
        <v>0.28985657867387238</v>
      </c>
      <c r="L18" s="50">
        <v>90</v>
      </c>
      <c r="M18" s="150"/>
    </row>
    <row r="19" spans="2:15" s="51" customFormat="1" ht="15" customHeight="1" x14ac:dyDescent="0.25">
      <c r="B19" s="192" t="s">
        <v>6</v>
      </c>
      <c r="C19" s="193">
        <f>SUM(H19:H22)</f>
        <v>252427</v>
      </c>
      <c r="D19" s="195">
        <v>171852</v>
      </c>
      <c r="E19" s="195">
        <v>80575</v>
      </c>
      <c r="F19" s="217">
        <f>E19/C19</f>
        <v>0.31920119480087311</v>
      </c>
      <c r="G19" s="197" t="s">
        <v>126</v>
      </c>
      <c r="H19" s="198">
        <v>73350</v>
      </c>
      <c r="I19" s="195">
        <v>25653</v>
      </c>
      <c r="J19" s="220">
        <f t="shared" si="0"/>
        <v>0.34973415132924335</v>
      </c>
      <c r="K19" s="201"/>
      <c r="L19" s="218">
        <v>47</v>
      </c>
      <c r="M19" s="203">
        <v>73350</v>
      </c>
    </row>
    <row r="20" spans="2:15" s="51" customFormat="1" ht="15" customHeight="1" x14ac:dyDescent="0.25">
      <c r="B20" s="62" t="s">
        <v>6</v>
      </c>
      <c r="C20" s="140"/>
      <c r="D20" s="141"/>
      <c r="E20" s="141"/>
      <c r="F20" s="162"/>
      <c r="G20" s="178" t="s">
        <v>125</v>
      </c>
      <c r="H20" s="170">
        <v>80280</v>
      </c>
      <c r="I20" s="127">
        <v>25295</v>
      </c>
      <c r="J20" s="97">
        <f t="shared" si="0"/>
        <v>0.31508470353761836</v>
      </c>
      <c r="L20" s="50">
        <v>46</v>
      </c>
      <c r="M20" s="149">
        <v>80280</v>
      </c>
    </row>
    <row r="21" spans="2:15" s="51" customFormat="1" ht="15" customHeight="1" x14ac:dyDescent="0.25">
      <c r="B21" s="62" t="s">
        <v>6</v>
      </c>
      <c r="C21" s="140"/>
      <c r="D21" s="141"/>
      <c r="E21" s="141"/>
      <c r="F21" s="162"/>
      <c r="G21" s="178" t="s">
        <v>5</v>
      </c>
      <c r="H21" s="170">
        <v>84472</v>
      </c>
      <c r="I21" s="127">
        <v>25503</v>
      </c>
      <c r="J21" s="97">
        <f t="shared" si="0"/>
        <v>0.30191069230040724</v>
      </c>
      <c r="L21" s="50">
        <v>45</v>
      </c>
      <c r="M21" s="149">
        <v>84472</v>
      </c>
    </row>
    <row r="22" spans="2:15" s="51" customFormat="1" ht="15" customHeight="1" x14ac:dyDescent="0.25">
      <c r="B22" s="204" t="s">
        <v>6</v>
      </c>
      <c r="C22" s="221"/>
      <c r="D22" s="222"/>
      <c r="E22" s="222"/>
      <c r="F22" s="223"/>
      <c r="G22" s="209" t="s">
        <v>124</v>
      </c>
      <c r="H22" s="210">
        <v>14325</v>
      </c>
      <c r="I22" s="219">
        <v>4124</v>
      </c>
      <c r="J22" s="224">
        <f t="shared" si="0"/>
        <v>0.28788830715532288</v>
      </c>
      <c r="K22" s="213"/>
      <c r="L22" s="214">
        <v>40</v>
      </c>
      <c r="M22" s="215">
        <v>79185</v>
      </c>
    </row>
    <row r="23" spans="2:15" s="51" customFormat="1" ht="15" customHeight="1" x14ac:dyDescent="0.25">
      <c r="B23" s="62" t="s">
        <v>21</v>
      </c>
      <c r="C23" s="99">
        <f>H23</f>
        <v>18022</v>
      </c>
      <c r="D23" s="127">
        <v>13533</v>
      </c>
      <c r="E23" s="127">
        <v>4489</v>
      </c>
      <c r="F23" s="161">
        <f>E23/C23</f>
        <v>0.24908445233603374</v>
      </c>
      <c r="G23" s="178" t="s">
        <v>127</v>
      </c>
      <c r="H23" s="170">
        <v>18022</v>
      </c>
      <c r="I23" s="127">
        <v>4489</v>
      </c>
      <c r="J23" s="96">
        <f t="shared" si="0"/>
        <v>0.24908445233603374</v>
      </c>
      <c r="L23" s="50">
        <v>79</v>
      </c>
      <c r="M23" s="149">
        <v>73153</v>
      </c>
    </row>
    <row r="24" spans="2:15" s="51" customFormat="1" ht="15" customHeight="1" x14ac:dyDescent="0.25">
      <c r="B24" s="181" t="s">
        <v>62</v>
      </c>
      <c r="C24" s="182">
        <f>H24</f>
        <v>26179</v>
      </c>
      <c r="D24" s="183">
        <v>19234</v>
      </c>
      <c r="E24" s="183">
        <v>6945</v>
      </c>
      <c r="F24" s="185">
        <f>E24/C24</f>
        <v>0.26528897207685548</v>
      </c>
      <c r="G24" s="186" t="s">
        <v>128</v>
      </c>
      <c r="H24" s="187">
        <v>26179</v>
      </c>
      <c r="I24" s="183">
        <v>6945</v>
      </c>
      <c r="J24" s="188">
        <f t="shared" si="0"/>
        <v>0.26528897207685548</v>
      </c>
      <c r="K24" s="189"/>
      <c r="L24" s="190">
        <v>85</v>
      </c>
      <c r="M24" s="191">
        <v>78733</v>
      </c>
    </row>
    <row r="25" spans="2:15" s="51" customFormat="1" ht="15" customHeight="1" x14ac:dyDescent="0.25">
      <c r="B25" s="62" t="s">
        <v>63</v>
      </c>
      <c r="C25" s="99">
        <f>H25+H26</f>
        <v>86390</v>
      </c>
      <c r="D25" s="127">
        <v>58600</v>
      </c>
      <c r="E25" s="127">
        <v>27790</v>
      </c>
      <c r="F25" s="163">
        <f>E25/C25</f>
        <v>0.32168075008681563</v>
      </c>
      <c r="G25" s="178" t="s">
        <v>129</v>
      </c>
      <c r="H25" s="170">
        <v>72315</v>
      </c>
      <c r="I25" s="127">
        <v>24413</v>
      </c>
      <c r="J25" s="97">
        <f t="shared" si="0"/>
        <v>0.33759247735601189</v>
      </c>
      <c r="L25" s="50">
        <v>74</v>
      </c>
      <c r="M25" s="149">
        <v>72315</v>
      </c>
    </row>
    <row r="26" spans="2:15" s="51" customFormat="1" ht="15" customHeight="1" x14ac:dyDescent="0.25">
      <c r="B26" s="62" t="s">
        <v>63</v>
      </c>
      <c r="C26" s="142"/>
      <c r="D26" s="143"/>
      <c r="E26" s="143"/>
      <c r="F26" s="164"/>
      <c r="G26" s="178" t="s">
        <v>15</v>
      </c>
      <c r="H26" s="170">
        <v>14075</v>
      </c>
      <c r="I26" s="127">
        <v>3377</v>
      </c>
      <c r="J26" s="96">
        <f t="shared" si="0"/>
        <v>0.23992895204262876</v>
      </c>
      <c r="L26" s="50">
        <v>71</v>
      </c>
      <c r="M26" s="149">
        <v>76658</v>
      </c>
      <c r="N26" s="241"/>
      <c r="O26" s="241"/>
    </row>
    <row r="27" spans="2:15" s="51" customFormat="1" ht="15" customHeight="1" x14ac:dyDescent="0.25">
      <c r="B27" s="192" t="s">
        <v>64</v>
      </c>
      <c r="C27" s="193">
        <f>H27+H28</f>
        <v>144647</v>
      </c>
      <c r="D27" s="195">
        <v>104294</v>
      </c>
      <c r="E27" s="195">
        <v>40353</v>
      </c>
      <c r="F27" s="196">
        <f>E27/C27</f>
        <v>0.27897571328821197</v>
      </c>
      <c r="G27" s="197" t="s">
        <v>130</v>
      </c>
      <c r="H27" s="198">
        <v>87742</v>
      </c>
      <c r="I27" s="195">
        <v>23381</v>
      </c>
      <c r="J27" s="200">
        <f t="shared" si="0"/>
        <v>0.26647443641585555</v>
      </c>
      <c r="K27" s="201"/>
      <c r="L27" s="218">
        <v>62</v>
      </c>
      <c r="M27" s="203">
        <v>87742</v>
      </c>
      <c r="N27" s="241"/>
      <c r="O27" s="241"/>
    </row>
    <row r="28" spans="2:15" s="51" customFormat="1" ht="15" customHeight="1" x14ac:dyDescent="0.25">
      <c r="B28" s="204" t="s">
        <v>64</v>
      </c>
      <c r="C28" s="205"/>
      <c r="D28" s="206"/>
      <c r="E28" s="206"/>
      <c r="F28" s="208"/>
      <c r="G28" s="209" t="s">
        <v>123</v>
      </c>
      <c r="H28" s="210">
        <v>56905</v>
      </c>
      <c r="I28" s="219">
        <v>16972</v>
      </c>
      <c r="J28" s="224">
        <f t="shared" si="0"/>
        <v>0.29825147175116423</v>
      </c>
      <c r="K28" s="213"/>
      <c r="L28" s="214">
        <v>63</v>
      </c>
      <c r="M28" s="225"/>
      <c r="N28" s="241"/>
      <c r="O28" s="241"/>
    </row>
    <row r="29" spans="2:15" s="51" customFormat="1" ht="15" customHeight="1" x14ac:dyDescent="0.25">
      <c r="B29" s="62" t="s">
        <v>17</v>
      </c>
      <c r="C29" s="99">
        <f>H29</f>
        <v>27148</v>
      </c>
      <c r="D29" s="127">
        <v>19468</v>
      </c>
      <c r="E29" s="127">
        <v>7680</v>
      </c>
      <c r="F29" s="161">
        <f>E29/C29</f>
        <v>0.28289376749668482</v>
      </c>
      <c r="G29" s="178" t="s">
        <v>15</v>
      </c>
      <c r="H29" s="170">
        <v>27148</v>
      </c>
      <c r="I29" s="127">
        <v>7680</v>
      </c>
      <c r="J29" s="96">
        <f t="shared" si="0"/>
        <v>0.28289376749668482</v>
      </c>
      <c r="L29" s="50">
        <v>71</v>
      </c>
      <c r="M29" s="150"/>
      <c r="N29" s="241"/>
      <c r="O29" s="241"/>
    </row>
    <row r="30" spans="2:15" s="51" customFormat="1" ht="15" customHeight="1" x14ac:dyDescent="0.25">
      <c r="B30" s="192" t="s">
        <v>20</v>
      </c>
      <c r="C30" s="193">
        <f>H30+H31</f>
        <v>64566</v>
      </c>
      <c r="D30" s="195">
        <v>45748</v>
      </c>
      <c r="E30" s="195">
        <v>18818</v>
      </c>
      <c r="F30" s="196">
        <f>E30/C30</f>
        <v>0.29145370628504164</v>
      </c>
      <c r="G30" s="197" t="s">
        <v>131</v>
      </c>
      <c r="H30" s="198">
        <v>9435</v>
      </c>
      <c r="I30" s="195">
        <v>2349</v>
      </c>
      <c r="J30" s="200">
        <f t="shared" si="0"/>
        <v>0.24896661367249603</v>
      </c>
      <c r="K30" s="201"/>
      <c r="L30" s="239">
        <v>60</v>
      </c>
      <c r="M30" s="203">
        <v>95850</v>
      </c>
      <c r="N30" s="241"/>
      <c r="O30" s="241"/>
    </row>
    <row r="31" spans="2:15" s="51" customFormat="1" ht="15" customHeight="1" x14ac:dyDescent="0.25">
      <c r="B31" s="204" t="s">
        <v>20</v>
      </c>
      <c r="C31" s="205"/>
      <c r="D31" s="206"/>
      <c r="E31" s="206"/>
      <c r="F31" s="208"/>
      <c r="G31" s="209" t="s">
        <v>127</v>
      </c>
      <c r="H31" s="210">
        <v>55131</v>
      </c>
      <c r="I31" s="219">
        <v>16469</v>
      </c>
      <c r="J31" s="224">
        <f t="shared" si="0"/>
        <v>0.29872485534454302</v>
      </c>
      <c r="K31" s="213"/>
      <c r="L31" s="214">
        <v>79</v>
      </c>
      <c r="M31" s="226"/>
      <c r="N31" s="241"/>
      <c r="O31" s="241"/>
    </row>
    <row r="32" spans="2:15" s="51" customFormat="1" ht="15" customHeight="1" x14ac:dyDescent="0.25">
      <c r="B32" s="62" t="s">
        <v>65</v>
      </c>
      <c r="C32" s="99">
        <f>H32</f>
        <v>21925</v>
      </c>
      <c r="D32" s="127">
        <v>15782</v>
      </c>
      <c r="E32" s="127">
        <v>6143</v>
      </c>
      <c r="F32" s="161">
        <f>E32/C32</f>
        <v>0.28018244013683008</v>
      </c>
      <c r="G32" s="178" t="s">
        <v>132</v>
      </c>
      <c r="H32" s="170">
        <v>21925</v>
      </c>
      <c r="I32" s="127">
        <v>6143</v>
      </c>
      <c r="J32" s="96">
        <f t="shared" si="0"/>
        <v>0.28018244013683008</v>
      </c>
      <c r="L32" s="50">
        <v>98</v>
      </c>
      <c r="M32" s="149">
        <v>76787</v>
      </c>
      <c r="N32" s="241"/>
      <c r="O32" s="241"/>
    </row>
    <row r="33" spans="2:15" s="51" customFormat="1" ht="15" customHeight="1" x14ac:dyDescent="0.25">
      <c r="B33" s="181" t="s">
        <v>30</v>
      </c>
      <c r="C33" s="182">
        <f>H33</f>
        <v>27531</v>
      </c>
      <c r="D33" s="183">
        <v>20373</v>
      </c>
      <c r="E33" s="183">
        <v>7158</v>
      </c>
      <c r="F33" s="185">
        <f>E33/C33</f>
        <v>0.25999782063855292</v>
      </c>
      <c r="G33" s="186" t="s">
        <v>133</v>
      </c>
      <c r="H33" s="187">
        <v>27531</v>
      </c>
      <c r="I33" s="183">
        <v>7158</v>
      </c>
      <c r="J33" s="188">
        <f t="shared" si="0"/>
        <v>0.25999782063855292</v>
      </c>
      <c r="K33" s="189"/>
      <c r="L33" s="190">
        <v>87</v>
      </c>
      <c r="M33" s="191">
        <v>77298</v>
      </c>
      <c r="N33" s="241"/>
      <c r="O33" s="241"/>
    </row>
    <row r="34" spans="2:15" s="51" customFormat="1" ht="15" customHeight="1" x14ac:dyDescent="0.25">
      <c r="B34" s="63" t="s">
        <v>42</v>
      </c>
      <c r="C34" s="99">
        <f>SUM(H34:H44)</f>
        <v>870487</v>
      </c>
      <c r="D34" s="127">
        <v>608522</v>
      </c>
      <c r="E34" s="127">
        <v>261965</v>
      </c>
      <c r="F34" s="163">
        <f>E34/C34</f>
        <v>0.30094073777092595</v>
      </c>
      <c r="G34" s="178" t="s">
        <v>186</v>
      </c>
      <c r="H34" s="170">
        <v>84480</v>
      </c>
      <c r="I34" s="127">
        <v>34011</v>
      </c>
      <c r="J34" s="98">
        <f t="shared" si="0"/>
        <v>0.40259232954545454</v>
      </c>
      <c r="L34" s="50">
        <v>20</v>
      </c>
      <c r="M34" s="149">
        <v>84480</v>
      </c>
      <c r="N34" s="241"/>
      <c r="O34" s="241"/>
    </row>
    <row r="35" spans="2:15" s="51" customFormat="1" ht="15" customHeight="1" x14ac:dyDescent="0.25">
      <c r="B35" s="63" t="s">
        <v>42</v>
      </c>
      <c r="C35" s="142"/>
      <c r="D35" s="143"/>
      <c r="E35" s="143"/>
      <c r="F35" s="164"/>
      <c r="G35" s="178" t="s">
        <v>197</v>
      </c>
      <c r="H35" s="170">
        <v>80638</v>
      </c>
      <c r="I35" s="127">
        <v>26359</v>
      </c>
      <c r="J35" s="97">
        <f t="shared" si="0"/>
        <v>0.32688062699967757</v>
      </c>
      <c r="L35" s="50">
        <v>13</v>
      </c>
      <c r="M35" s="150">
        <v>80638</v>
      </c>
      <c r="N35" s="241"/>
      <c r="O35" s="241"/>
    </row>
    <row r="36" spans="2:15" s="51" customFormat="1" ht="15" customHeight="1" x14ac:dyDescent="0.25">
      <c r="B36" s="63" t="s">
        <v>42</v>
      </c>
      <c r="C36" s="140"/>
      <c r="D36" s="141"/>
      <c r="E36" s="141"/>
      <c r="F36" s="162"/>
      <c r="G36" s="178" t="s">
        <v>201</v>
      </c>
      <c r="H36" s="170">
        <v>78281</v>
      </c>
      <c r="I36" s="127">
        <v>23457</v>
      </c>
      <c r="J36" s="97">
        <f t="shared" si="0"/>
        <v>0.29965125637127782</v>
      </c>
      <c r="L36" s="50">
        <v>14</v>
      </c>
      <c r="M36" s="150">
        <v>78281</v>
      </c>
      <c r="N36" s="241"/>
      <c r="O36" s="241"/>
    </row>
    <row r="37" spans="2:15" s="51" customFormat="1" ht="15" customHeight="1" x14ac:dyDescent="0.25">
      <c r="B37" s="63" t="s">
        <v>42</v>
      </c>
      <c r="C37" s="140"/>
      <c r="D37" s="141"/>
      <c r="E37" s="141"/>
      <c r="F37" s="162"/>
      <c r="G37" s="178" t="s">
        <v>202</v>
      </c>
      <c r="H37" s="170">
        <v>83142</v>
      </c>
      <c r="I37" s="127">
        <v>24783</v>
      </c>
      <c r="J37" s="96">
        <f t="shared" si="0"/>
        <v>0.29808039258136682</v>
      </c>
      <c r="L37" s="50">
        <v>15</v>
      </c>
      <c r="M37" s="150">
        <v>83142</v>
      </c>
      <c r="N37" s="241"/>
      <c r="O37" s="241"/>
    </row>
    <row r="38" spans="2:15" s="51" customFormat="1" ht="15" customHeight="1" x14ac:dyDescent="0.25">
      <c r="B38" s="63" t="s">
        <v>42</v>
      </c>
      <c r="C38" s="140"/>
      <c r="D38" s="141"/>
      <c r="E38" s="141"/>
      <c r="F38" s="162"/>
      <c r="G38" s="178" t="s">
        <v>215</v>
      </c>
      <c r="H38" s="170">
        <v>88795</v>
      </c>
      <c r="I38" s="127">
        <v>21468</v>
      </c>
      <c r="J38" s="96">
        <f t="shared" si="0"/>
        <v>0.24177036995326315</v>
      </c>
      <c r="L38" s="50">
        <v>16</v>
      </c>
      <c r="M38" s="150">
        <v>88795</v>
      </c>
      <c r="N38" s="241"/>
      <c r="O38" s="241"/>
    </row>
    <row r="39" spans="2:15" s="51" customFormat="1" ht="15" customHeight="1" x14ac:dyDescent="0.25">
      <c r="B39" s="63" t="s">
        <v>42</v>
      </c>
      <c r="C39" s="140"/>
      <c r="D39" s="141"/>
      <c r="E39" s="141"/>
      <c r="F39" s="162"/>
      <c r="G39" s="178" t="s">
        <v>134</v>
      </c>
      <c r="H39" s="170">
        <v>87998</v>
      </c>
      <c r="I39" s="127">
        <v>20762</v>
      </c>
      <c r="J39" s="96">
        <f t="shared" ref="J39:J70" si="1">I39/H39</f>
        <v>0.23593718039046341</v>
      </c>
      <c r="L39" s="50">
        <v>17</v>
      </c>
      <c r="M39" s="150">
        <v>87998</v>
      </c>
      <c r="N39" s="241"/>
      <c r="O39" s="241"/>
    </row>
    <row r="40" spans="2:15" s="51" customFormat="1" ht="15" customHeight="1" x14ac:dyDescent="0.25">
      <c r="B40" s="63" t="s">
        <v>42</v>
      </c>
      <c r="C40" s="140"/>
      <c r="D40" s="141"/>
      <c r="E40" s="141"/>
      <c r="F40" s="162"/>
      <c r="G40" s="178" t="s">
        <v>190</v>
      </c>
      <c r="H40" s="170">
        <v>84423</v>
      </c>
      <c r="I40" s="127">
        <v>31328</v>
      </c>
      <c r="J40" s="97">
        <f t="shared" si="1"/>
        <v>0.37108370941568058</v>
      </c>
      <c r="L40" s="50">
        <v>18</v>
      </c>
      <c r="M40" s="240">
        <v>84423</v>
      </c>
      <c r="N40" s="241"/>
      <c r="O40" s="241"/>
    </row>
    <row r="41" spans="2:15" s="51" customFormat="1" ht="15" customHeight="1" x14ac:dyDescent="0.25">
      <c r="B41" s="63" t="s">
        <v>42</v>
      </c>
      <c r="C41" s="140"/>
      <c r="D41" s="141"/>
      <c r="E41" s="141"/>
      <c r="F41" s="162"/>
      <c r="G41" s="178" t="s">
        <v>213</v>
      </c>
      <c r="H41" s="170">
        <v>89849</v>
      </c>
      <c r="I41" s="127">
        <v>22962</v>
      </c>
      <c r="J41" s="96">
        <f t="shared" si="1"/>
        <v>0.25556210976193389</v>
      </c>
      <c r="L41" s="50">
        <v>19</v>
      </c>
      <c r="M41" s="149">
        <v>89849</v>
      </c>
      <c r="N41" s="241"/>
      <c r="O41" s="241"/>
    </row>
    <row r="42" spans="2:15" s="51" customFormat="1" ht="15" customHeight="1" x14ac:dyDescent="0.25">
      <c r="B42" s="63" t="s">
        <v>42</v>
      </c>
      <c r="C42" s="140"/>
      <c r="D42" s="141"/>
      <c r="E42" s="141"/>
      <c r="F42" s="162"/>
      <c r="G42" s="178" t="s">
        <v>200</v>
      </c>
      <c r="H42" s="170">
        <v>88691</v>
      </c>
      <c r="I42" s="127">
        <v>26804</v>
      </c>
      <c r="J42" s="97">
        <f t="shared" si="1"/>
        <v>0.30221781240486634</v>
      </c>
      <c r="L42" s="50">
        <v>21</v>
      </c>
      <c r="M42" s="149">
        <v>88691</v>
      </c>
      <c r="N42" s="241"/>
      <c r="O42" s="241"/>
    </row>
    <row r="43" spans="2:15" s="51" customFormat="1" ht="15" customHeight="1" x14ac:dyDescent="0.25">
      <c r="B43" s="63" t="s">
        <v>42</v>
      </c>
      <c r="C43" s="140"/>
      <c r="D43" s="141"/>
      <c r="E43" s="141"/>
      <c r="F43" s="162"/>
      <c r="G43" s="178" t="s">
        <v>218</v>
      </c>
      <c r="H43" s="170">
        <v>91752</v>
      </c>
      <c r="I43" s="127">
        <v>26789</v>
      </c>
      <c r="J43" s="96">
        <f t="shared" si="1"/>
        <v>0.2919718371261662</v>
      </c>
      <c r="L43" s="50">
        <v>22</v>
      </c>
      <c r="M43" s="149">
        <v>91752</v>
      </c>
      <c r="N43" s="241"/>
      <c r="O43" s="241"/>
    </row>
    <row r="44" spans="2:15" s="51" customFormat="1" ht="15" customHeight="1" x14ac:dyDescent="0.25">
      <c r="B44" s="63" t="s">
        <v>42</v>
      </c>
      <c r="C44" s="140"/>
      <c r="D44" s="141"/>
      <c r="E44" s="141"/>
      <c r="F44" s="162"/>
      <c r="G44" s="178" t="s">
        <v>209</v>
      </c>
      <c r="H44" s="170">
        <v>12438</v>
      </c>
      <c r="I44" s="127">
        <v>3242</v>
      </c>
      <c r="J44" s="96">
        <f t="shared" si="1"/>
        <v>0.26065283807686124</v>
      </c>
      <c r="L44" s="50">
        <v>23</v>
      </c>
      <c r="M44" s="240">
        <v>87977</v>
      </c>
      <c r="N44" s="241"/>
      <c r="O44" s="241"/>
    </row>
    <row r="45" spans="2:15" s="51" customFormat="1" ht="15" customHeight="1" x14ac:dyDescent="0.25">
      <c r="B45" s="192" t="s">
        <v>25</v>
      </c>
      <c r="C45" s="193">
        <f>H45+H46</f>
        <v>34156</v>
      </c>
      <c r="D45" s="195">
        <v>25363</v>
      </c>
      <c r="E45" s="195">
        <v>8793</v>
      </c>
      <c r="F45" s="196">
        <f>E45/C45</f>
        <v>0.25743646797048836</v>
      </c>
      <c r="G45" s="197" t="s">
        <v>135</v>
      </c>
      <c r="H45" s="198">
        <v>10323</v>
      </c>
      <c r="I45" s="195">
        <v>2542</v>
      </c>
      <c r="J45" s="200">
        <f t="shared" si="1"/>
        <v>0.24624624624624625</v>
      </c>
      <c r="K45" s="201"/>
      <c r="L45" s="218">
        <v>80</v>
      </c>
      <c r="M45" s="203">
        <v>85894</v>
      </c>
      <c r="N45" s="241"/>
      <c r="O45" s="241"/>
    </row>
    <row r="46" spans="2:15" s="51" customFormat="1" ht="15" customHeight="1" x14ac:dyDescent="0.25">
      <c r="B46" s="204" t="s">
        <v>25</v>
      </c>
      <c r="C46" s="205"/>
      <c r="D46" s="206"/>
      <c r="E46" s="206"/>
      <c r="F46" s="208"/>
      <c r="G46" s="209" t="s">
        <v>208</v>
      </c>
      <c r="H46" s="210">
        <v>23833</v>
      </c>
      <c r="I46" s="219">
        <v>6251</v>
      </c>
      <c r="J46" s="224">
        <f t="shared" si="1"/>
        <v>0.26228338857886124</v>
      </c>
      <c r="K46" s="213"/>
      <c r="L46" s="214">
        <v>84</v>
      </c>
      <c r="M46" s="226"/>
      <c r="N46" s="241"/>
      <c r="O46" s="241"/>
    </row>
    <row r="47" spans="2:15" s="51" customFormat="1" ht="15" customHeight="1" x14ac:dyDescent="0.25">
      <c r="B47" s="62" t="s">
        <v>66</v>
      </c>
      <c r="C47" s="99">
        <f>H47+H48</f>
        <v>26019</v>
      </c>
      <c r="D47" s="127">
        <v>18793</v>
      </c>
      <c r="E47" s="127">
        <v>7226</v>
      </c>
      <c r="F47" s="161">
        <f>E47/C47</f>
        <v>0.27772012759906223</v>
      </c>
      <c r="G47" s="178" t="s">
        <v>136</v>
      </c>
      <c r="H47" s="170">
        <v>4123</v>
      </c>
      <c r="I47" s="127">
        <v>959</v>
      </c>
      <c r="J47" s="96">
        <f t="shared" si="1"/>
        <v>0.23259762308998302</v>
      </c>
      <c r="L47" s="50">
        <v>81</v>
      </c>
      <c r="M47" s="149">
        <v>77432</v>
      </c>
      <c r="N47" s="241"/>
      <c r="O47" s="241"/>
    </row>
    <row r="48" spans="2:15" s="51" customFormat="1" ht="15" customHeight="1" x14ac:dyDescent="0.25">
      <c r="B48" s="62" t="s">
        <v>66</v>
      </c>
      <c r="C48" s="140"/>
      <c r="D48" s="141"/>
      <c r="E48" s="141"/>
      <c r="F48" s="162"/>
      <c r="G48" s="178" t="s">
        <v>137</v>
      </c>
      <c r="H48" s="170">
        <v>21896</v>
      </c>
      <c r="I48" s="127">
        <v>6267</v>
      </c>
      <c r="J48" s="96">
        <f t="shared" si="1"/>
        <v>0.28621666057727441</v>
      </c>
      <c r="L48" s="50">
        <v>82</v>
      </c>
      <c r="M48" s="149">
        <v>77740</v>
      </c>
      <c r="N48" s="241"/>
      <c r="O48" s="241"/>
    </row>
    <row r="49" spans="2:15" s="51" customFormat="1" ht="15" customHeight="1" x14ac:dyDescent="0.25">
      <c r="B49" s="192" t="s">
        <v>9</v>
      </c>
      <c r="C49" s="193">
        <f>H49+H50</f>
        <v>157749</v>
      </c>
      <c r="D49" s="195">
        <v>121139</v>
      </c>
      <c r="E49" s="195">
        <v>36610</v>
      </c>
      <c r="F49" s="196">
        <f>E49/C49</f>
        <v>0.23207754090358734</v>
      </c>
      <c r="G49" s="197" t="s">
        <v>131</v>
      </c>
      <c r="H49" s="198">
        <v>86415</v>
      </c>
      <c r="I49" s="195">
        <v>20524</v>
      </c>
      <c r="J49" s="200">
        <f t="shared" si="1"/>
        <v>0.23750506277845282</v>
      </c>
      <c r="K49" s="201"/>
      <c r="L49" s="218">
        <v>60</v>
      </c>
      <c r="M49" s="227"/>
      <c r="N49" s="241"/>
      <c r="O49" s="241"/>
    </row>
    <row r="50" spans="2:15" s="51" customFormat="1" ht="15" customHeight="1" x14ac:dyDescent="0.25">
      <c r="B50" s="204" t="s">
        <v>9</v>
      </c>
      <c r="C50" s="205"/>
      <c r="D50" s="206"/>
      <c r="E50" s="206"/>
      <c r="F50" s="208"/>
      <c r="G50" s="209" t="s">
        <v>10</v>
      </c>
      <c r="H50" s="210">
        <v>71334</v>
      </c>
      <c r="I50" s="219">
        <v>16086</v>
      </c>
      <c r="J50" s="224">
        <f t="shared" si="1"/>
        <v>0.22550256539658509</v>
      </c>
      <c r="K50" s="213"/>
      <c r="L50" s="214">
        <v>61</v>
      </c>
      <c r="M50" s="215">
        <v>75852</v>
      </c>
      <c r="N50" s="241"/>
      <c r="O50" s="241"/>
    </row>
    <row r="51" spans="2:15" s="51" customFormat="1" ht="15" customHeight="1" x14ac:dyDescent="0.25">
      <c r="B51" s="62" t="s">
        <v>67</v>
      </c>
      <c r="C51" s="99">
        <f>H51+H52</f>
        <v>53177</v>
      </c>
      <c r="D51" s="127">
        <v>38408</v>
      </c>
      <c r="E51" s="127">
        <v>14769</v>
      </c>
      <c r="F51" s="161">
        <f>E51/C51</f>
        <v>0.27773285442954659</v>
      </c>
      <c r="G51" s="178" t="s">
        <v>138</v>
      </c>
      <c r="H51" s="170">
        <v>17359</v>
      </c>
      <c r="I51" s="127">
        <v>4416</v>
      </c>
      <c r="J51" s="96">
        <f t="shared" si="1"/>
        <v>0.25439253413215046</v>
      </c>
      <c r="L51" s="50">
        <v>54</v>
      </c>
      <c r="M51" s="149">
        <v>84740</v>
      </c>
      <c r="N51" s="241"/>
      <c r="O51" s="241"/>
    </row>
    <row r="52" spans="2:15" s="51" customFormat="1" ht="15" customHeight="1" x14ac:dyDescent="0.25">
      <c r="B52" s="62" t="s">
        <v>67</v>
      </c>
      <c r="C52" s="140"/>
      <c r="D52" s="141"/>
      <c r="E52" s="141"/>
      <c r="F52" s="162"/>
      <c r="G52" s="178" t="s">
        <v>139</v>
      </c>
      <c r="H52" s="170">
        <v>35818</v>
      </c>
      <c r="I52" s="127">
        <v>10353</v>
      </c>
      <c r="J52" s="96">
        <f t="shared" si="1"/>
        <v>0.28904461443966722</v>
      </c>
      <c r="L52" s="50">
        <v>89</v>
      </c>
      <c r="M52" s="149">
        <v>78641</v>
      </c>
      <c r="N52" s="241"/>
      <c r="O52" s="241"/>
    </row>
    <row r="53" spans="2:15" s="51" customFormat="1" ht="15" customHeight="1" x14ac:dyDescent="0.25">
      <c r="B53" s="192" t="s">
        <v>68</v>
      </c>
      <c r="C53" s="193">
        <f>H53+H54</f>
        <v>108233</v>
      </c>
      <c r="D53" s="195">
        <v>79193</v>
      </c>
      <c r="E53" s="195">
        <v>29040</v>
      </c>
      <c r="F53" s="196">
        <f>E53/C53</f>
        <v>0.26831003483226001</v>
      </c>
      <c r="G53" s="197" t="s">
        <v>140</v>
      </c>
      <c r="H53" s="198">
        <v>22999</v>
      </c>
      <c r="I53" s="195">
        <v>5513</v>
      </c>
      <c r="J53" s="200">
        <f t="shared" si="1"/>
        <v>0.23970607417713813</v>
      </c>
      <c r="K53" s="201"/>
      <c r="L53" s="218">
        <v>69</v>
      </c>
      <c r="M53" s="203">
        <v>82807</v>
      </c>
      <c r="N53" s="241"/>
      <c r="O53" s="241"/>
    </row>
    <row r="54" spans="2:15" s="51" customFormat="1" ht="15" customHeight="1" x14ac:dyDescent="0.25">
      <c r="B54" s="204" t="s">
        <v>68</v>
      </c>
      <c r="C54" s="205"/>
      <c r="D54" s="206"/>
      <c r="E54" s="206"/>
      <c r="F54" s="208"/>
      <c r="G54" s="209" t="s">
        <v>141</v>
      </c>
      <c r="H54" s="210">
        <v>85234</v>
      </c>
      <c r="I54" s="219">
        <v>23527</v>
      </c>
      <c r="J54" s="224">
        <f t="shared" si="1"/>
        <v>0.27602834549592886</v>
      </c>
      <c r="K54" s="213"/>
      <c r="L54" s="214">
        <v>73</v>
      </c>
      <c r="M54" s="215">
        <v>85234</v>
      </c>
      <c r="N54" s="241"/>
      <c r="O54" s="241"/>
    </row>
    <row r="55" spans="2:15" s="51" customFormat="1" ht="15" customHeight="1" x14ac:dyDescent="0.25">
      <c r="B55" s="62" t="s">
        <v>36</v>
      </c>
      <c r="C55" s="99">
        <f>H55</f>
        <v>16799</v>
      </c>
      <c r="D55" s="127">
        <v>11456</v>
      </c>
      <c r="E55" s="127">
        <v>5343</v>
      </c>
      <c r="F55" s="163">
        <f>E55/C55</f>
        <v>0.31805464610988748</v>
      </c>
      <c r="G55" s="178" t="s">
        <v>33</v>
      </c>
      <c r="H55" s="170">
        <v>16799</v>
      </c>
      <c r="I55" s="127">
        <v>5343</v>
      </c>
      <c r="J55" s="97">
        <f t="shared" si="1"/>
        <v>0.31805464610988748</v>
      </c>
      <c r="L55" s="50">
        <v>91</v>
      </c>
      <c r="M55" s="149">
        <v>69740</v>
      </c>
      <c r="N55" s="241"/>
      <c r="O55" s="241"/>
    </row>
    <row r="56" spans="2:15" s="51" customFormat="1" ht="15" customHeight="1" x14ac:dyDescent="0.25">
      <c r="B56" s="192" t="s">
        <v>2</v>
      </c>
      <c r="C56" s="193">
        <f>SUM(H56:H67)</f>
        <v>874972</v>
      </c>
      <c r="D56" s="195">
        <v>614568</v>
      </c>
      <c r="E56" s="195">
        <v>260404</v>
      </c>
      <c r="F56" s="196">
        <f>E56/C56</f>
        <v>0.29761409507961395</v>
      </c>
      <c r="G56" s="197" t="s">
        <v>196</v>
      </c>
      <c r="H56" s="198">
        <v>86734</v>
      </c>
      <c r="I56" s="195">
        <v>28620</v>
      </c>
      <c r="J56" s="220">
        <f t="shared" si="1"/>
        <v>0.32997440450111837</v>
      </c>
      <c r="K56" s="201"/>
      <c r="L56" s="218">
        <v>1</v>
      </c>
      <c r="M56" s="203">
        <v>86734</v>
      </c>
      <c r="N56" s="241"/>
      <c r="O56" s="241"/>
    </row>
    <row r="57" spans="2:15" s="51" customFormat="1" ht="15" customHeight="1" x14ac:dyDescent="0.25">
      <c r="B57" s="62" t="s">
        <v>2</v>
      </c>
      <c r="C57" s="142"/>
      <c r="D57" s="143"/>
      <c r="E57" s="143"/>
      <c r="F57" s="164"/>
      <c r="G57" s="178" t="s">
        <v>189</v>
      </c>
      <c r="H57" s="170">
        <v>75667</v>
      </c>
      <c r="I57" s="127">
        <v>28135</v>
      </c>
      <c r="J57" s="97">
        <f t="shared" si="1"/>
        <v>0.37182655583015051</v>
      </c>
      <c r="L57" s="50">
        <v>2</v>
      </c>
      <c r="M57" s="149">
        <v>75667</v>
      </c>
      <c r="N57" s="241"/>
      <c r="O57" s="241"/>
    </row>
    <row r="58" spans="2:15" s="51" customFormat="1" ht="15" customHeight="1" x14ac:dyDescent="0.25">
      <c r="B58" s="62" t="s">
        <v>2</v>
      </c>
      <c r="C58" s="140"/>
      <c r="D58" s="141"/>
      <c r="E58" s="141"/>
      <c r="F58" s="162"/>
      <c r="G58" s="178" t="s">
        <v>191</v>
      </c>
      <c r="H58" s="170">
        <v>75954</v>
      </c>
      <c r="I58" s="127">
        <v>28039</v>
      </c>
      <c r="J58" s="97">
        <f t="shared" si="1"/>
        <v>0.36915764805013562</v>
      </c>
      <c r="L58" s="50">
        <v>3</v>
      </c>
      <c r="M58" s="149">
        <v>75954</v>
      </c>
      <c r="N58" s="241"/>
      <c r="O58" s="241"/>
    </row>
    <row r="59" spans="2:15" s="51" customFormat="1" ht="15" customHeight="1" x14ac:dyDescent="0.25">
      <c r="B59" s="62" t="s">
        <v>2</v>
      </c>
      <c r="C59" s="140"/>
      <c r="D59" s="141"/>
      <c r="E59" s="141"/>
      <c r="F59" s="162"/>
      <c r="G59" s="178" t="s">
        <v>212</v>
      </c>
      <c r="H59" s="170">
        <v>85552</v>
      </c>
      <c r="I59" s="127">
        <v>19051</v>
      </c>
      <c r="J59" s="96">
        <f t="shared" si="1"/>
        <v>0.22268328034411819</v>
      </c>
      <c r="L59" s="50">
        <v>4</v>
      </c>
      <c r="M59" s="149">
        <v>85552</v>
      </c>
      <c r="N59" s="241"/>
      <c r="O59" s="241"/>
    </row>
    <row r="60" spans="2:15" s="51" customFormat="1" ht="15" customHeight="1" x14ac:dyDescent="0.25">
      <c r="B60" s="62" t="s">
        <v>2</v>
      </c>
      <c r="C60" s="140"/>
      <c r="D60" s="141"/>
      <c r="E60" s="141"/>
      <c r="F60" s="162"/>
      <c r="G60" s="178" t="s">
        <v>199</v>
      </c>
      <c r="H60" s="170">
        <v>75855</v>
      </c>
      <c r="I60" s="127">
        <v>23518</v>
      </c>
      <c r="J60" s="97">
        <f t="shared" si="1"/>
        <v>0.31003888998747609</v>
      </c>
      <c r="L60" s="50">
        <v>5</v>
      </c>
      <c r="M60" s="149">
        <v>75855</v>
      </c>
      <c r="N60" s="241"/>
      <c r="O60" s="241"/>
    </row>
    <row r="61" spans="2:15" s="51" customFormat="1" ht="15" customHeight="1" x14ac:dyDescent="0.25">
      <c r="B61" s="62" t="s">
        <v>2</v>
      </c>
      <c r="C61" s="142"/>
      <c r="D61" s="143"/>
      <c r="E61" s="143"/>
      <c r="F61" s="164"/>
      <c r="G61" s="178" t="s">
        <v>194</v>
      </c>
      <c r="H61" s="170">
        <v>67144</v>
      </c>
      <c r="I61" s="127">
        <v>23358</v>
      </c>
      <c r="J61" s="97">
        <f t="shared" si="1"/>
        <v>0.34787918503514836</v>
      </c>
      <c r="L61" s="50">
        <v>6</v>
      </c>
      <c r="M61" s="149">
        <v>67144</v>
      </c>
      <c r="N61" s="241"/>
      <c r="O61" s="241"/>
    </row>
    <row r="62" spans="2:15" s="51" customFormat="1" ht="15" customHeight="1" x14ac:dyDescent="0.25">
      <c r="B62" s="62" t="s">
        <v>2</v>
      </c>
      <c r="C62" s="140"/>
      <c r="D62" s="141"/>
      <c r="E62" s="141"/>
      <c r="F62" s="162"/>
      <c r="G62" s="178" t="s">
        <v>206</v>
      </c>
      <c r="H62" s="170">
        <v>81906</v>
      </c>
      <c r="I62" s="127">
        <v>21804</v>
      </c>
      <c r="J62" s="96">
        <f t="shared" si="1"/>
        <v>0.26620760383854664</v>
      </c>
      <c r="L62" s="50">
        <v>7</v>
      </c>
      <c r="M62" s="149">
        <v>81906</v>
      </c>
      <c r="N62" s="241"/>
      <c r="O62" s="241"/>
    </row>
    <row r="63" spans="2:15" s="51" customFormat="1" ht="15" customHeight="1" x14ac:dyDescent="0.25">
      <c r="B63" s="62" t="s">
        <v>2</v>
      </c>
      <c r="C63" s="140"/>
      <c r="D63" s="141"/>
      <c r="E63" s="141"/>
      <c r="F63" s="162"/>
      <c r="G63" s="178" t="s">
        <v>217</v>
      </c>
      <c r="H63" s="170">
        <v>85222</v>
      </c>
      <c r="I63" s="127">
        <v>20123</v>
      </c>
      <c r="J63" s="96">
        <f t="shared" si="1"/>
        <v>0.2361244749008472</v>
      </c>
      <c r="L63" s="50">
        <v>8</v>
      </c>
      <c r="M63" s="149">
        <v>85222</v>
      </c>
      <c r="N63" s="241"/>
      <c r="O63" s="241"/>
    </row>
    <row r="64" spans="2:15" s="51" customFormat="1" ht="15" customHeight="1" x14ac:dyDescent="0.25">
      <c r="B64" s="62" t="s">
        <v>2</v>
      </c>
      <c r="C64" s="140"/>
      <c r="D64" s="141"/>
      <c r="E64" s="141"/>
      <c r="F64" s="162"/>
      <c r="G64" s="178" t="s">
        <v>198</v>
      </c>
      <c r="H64" s="170">
        <v>72673</v>
      </c>
      <c r="I64" s="127">
        <v>22872</v>
      </c>
      <c r="J64" s="97">
        <f t="shared" si="1"/>
        <v>0.31472486342933415</v>
      </c>
      <c r="L64" s="50">
        <v>9</v>
      </c>
      <c r="M64" s="149">
        <v>72673</v>
      </c>
      <c r="N64" s="241"/>
      <c r="O64" s="241"/>
    </row>
    <row r="65" spans="2:15" s="51" customFormat="1" ht="15" customHeight="1" x14ac:dyDescent="0.25">
      <c r="B65" s="62" t="s">
        <v>2</v>
      </c>
      <c r="C65" s="140"/>
      <c r="D65" s="141"/>
      <c r="E65" s="141"/>
      <c r="F65" s="162"/>
      <c r="G65" s="178" t="s">
        <v>142</v>
      </c>
      <c r="H65" s="170">
        <v>74274</v>
      </c>
      <c r="I65" s="127">
        <v>23307</v>
      </c>
      <c r="J65" s="97">
        <f t="shared" si="1"/>
        <v>0.31379756038452217</v>
      </c>
      <c r="L65" s="50">
        <v>10</v>
      </c>
      <c r="M65" s="240">
        <v>74274</v>
      </c>
      <c r="N65" s="241"/>
      <c r="O65" s="241"/>
    </row>
    <row r="66" spans="2:15" s="51" customFormat="1" ht="15" customHeight="1" x14ac:dyDescent="0.25">
      <c r="B66" s="62" t="s">
        <v>2</v>
      </c>
      <c r="C66" s="140"/>
      <c r="D66" s="141"/>
      <c r="E66" s="141"/>
      <c r="F66" s="162"/>
      <c r="G66" s="178" t="s">
        <v>211</v>
      </c>
      <c r="H66" s="170">
        <v>86112</v>
      </c>
      <c r="I66" s="127">
        <v>19413</v>
      </c>
      <c r="J66" s="96">
        <f t="shared" si="1"/>
        <v>0.22543896321070234</v>
      </c>
      <c r="L66" s="50">
        <v>11</v>
      </c>
      <c r="M66" s="240">
        <f>H66</f>
        <v>86112</v>
      </c>
      <c r="N66" s="241"/>
      <c r="O66" s="241"/>
    </row>
    <row r="67" spans="2:15" s="51" customFormat="1" ht="15" customHeight="1" x14ac:dyDescent="0.25">
      <c r="B67" s="204" t="s">
        <v>2</v>
      </c>
      <c r="C67" s="205"/>
      <c r="D67" s="206"/>
      <c r="E67" s="206"/>
      <c r="F67" s="208"/>
      <c r="G67" s="209" t="s">
        <v>143</v>
      </c>
      <c r="H67" s="210">
        <v>7879</v>
      </c>
      <c r="I67" s="219">
        <v>2164</v>
      </c>
      <c r="J67" s="224">
        <f t="shared" si="1"/>
        <v>0.2746541439268943</v>
      </c>
      <c r="K67" s="213"/>
      <c r="L67" s="214">
        <v>12</v>
      </c>
      <c r="M67" s="215">
        <v>70086</v>
      </c>
      <c r="N67" s="241"/>
      <c r="O67" s="241"/>
    </row>
    <row r="68" spans="2:15" s="51" customFormat="1" ht="15" customHeight="1" x14ac:dyDescent="0.25">
      <c r="B68" s="62" t="s">
        <v>69</v>
      </c>
      <c r="C68" s="99">
        <f>H68</f>
        <v>28970</v>
      </c>
      <c r="D68" s="127">
        <v>21679</v>
      </c>
      <c r="E68" s="127">
        <v>7291</v>
      </c>
      <c r="F68" s="161">
        <f>E68/C68</f>
        <v>0.25167414566793234</v>
      </c>
      <c r="G68" s="178" t="s">
        <v>136</v>
      </c>
      <c r="H68" s="170">
        <v>28970</v>
      </c>
      <c r="I68" s="127">
        <v>7291</v>
      </c>
      <c r="J68" s="96">
        <f t="shared" si="1"/>
        <v>0.25167414566793234</v>
      </c>
      <c r="L68" s="50">
        <v>81</v>
      </c>
      <c r="M68" s="150"/>
      <c r="N68" s="241"/>
      <c r="O68" s="241"/>
    </row>
    <row r="69" spans="2:15" s="51" customFormat="1" ht="15" customHeight="1" x14ac:dyDescent="0.25">
      <c r="B69" s="181" t="s">
        <v>70</v>
      </c>
      <c r="C69" s="182">
        <f>H69</f>
        <v>18479</v>
      </c>
      <c r="D69" s="183">
        <v>13325</v>
      </c>
      <c r="E69" s="183">
        <v>5154</v>
      </c>
      <c r="F69" s="185">
        <f>E69/C69</f>
        <v>0.27891119649331675</v>
      </c>
      <c r="G69" s="186" t="s">
        <v>144</v>
      </c>
      <c r="H69" s="187">
        <v>18479</v>
      </c>
      <c r="I69" s="183">
        <v>5154</v>
      </c>
      <c r="J69" s="188">
        <f t="shared" si="1"/>
        <v>0.27891119649331675</v>
      </c>
      <c r="K69" s="189"/>
      <c r="L69" s="190">
        <v>93</v>
      </c>
      <c r="M69" s="191">
        <v>80420</v>
      </c>
      <c r="N69" s="241"/>
      <c r="O69" s="241"/>
    </row>
    <row r="70" spans="2:15" s="51" customFormat="1" ht="15" customHeight="1" x14ac:dyDescent="0.25">
      <c r="B70" s="62" t="s">
        <v>39</v>
      </c>
      <c r="C70" s="99">
        <f>H70+H71</f>
        <v>67450</v>
      </c>
      <c r="D70" s="127">
        <v>53080</v>
      </c>
      <c r="E70" s="127">
        <v>14370</v>
      </c>
      <c r="F70" s="161">
        <f>E70/C70</f>
        <v>0.21304670126019273</v>
      </c>
      <c r="G70" s="178" t="s">
        <v>145</v>
      </c>
      <c r="H70" s="170">
        <v>19993</v>
      </c>
      <c r="I70" s="127">
        <v>4378</v>
      </c>
      <c r="J70" s="96">
        <f t="shared" si="1"/>
        <v>0.21897664182463863</v>
      </c>
      <c r="L70" s="50">
        <v>35</v>
      </c>
      <c r="M70" s="149">
        <v>84074</v>
      </c>
      <c r="N70" s="241"/>
      <c r="O70" s="241"/>
    </row>
    <row r="71" spans="2:15" s="51" customFormat="1" ht="15" customHeight="1" x14ac:dyDescent="0.25">
      <c r="B71" s="62" t="s">
        <v>39</v>
      </c>
      <c r="C71" s="142"/>
      <c r="D71" s="143"/>
      <c r="E71" s="143"/>
      <c r="F71" s="164"/>
      <c r="G71" s="178" t="s">
        <v>38</v>
      </c>
      <c r="H71" s="170">
        <v>47457</v>
      </c>
      <c r="I71" s="127">
        <v>9992</v>
      </c>
      <c r="J71" s="96">
        <f t="shared" ref="J71:J102" si="2">I71/H71</f>
        <v>0.21054849653370419</v>
      </c>
      <c r="L71" s="50">
        <v>99</v>
      </c>
      <c r="M71" s="150"/>
      <c r="N71" s="241"/>
      <c r="O71" s="241"/>
    </row>
    <row r="72" spans="2:15" s="51" customFormat="1" ht="15" customHeight="1" x14ac:dyDescent="0.25">
      <c r="B72" s="192" t="s">
        <v>16</v>
      </c>
      <c r="C72" s="193">
        <f>H72+H73</f>
        <v>118536</v>
      </c>
      <c r="D72" s="195">
        <v>87566</v>
      </c>
      <c r="E72" s="195">
        <v>30970</v>
      </c>
      <c r="F72" s="196">
        <f>E72/C72</f>
        <v>0.26127083755146113</v>
      </c>
      <c r="G72" s="197" t="s">
        <v>146</v>
      </c>
      <c r="H72" s="198">
        <v>83101</v>
      </c>
      <c r="I72" s="195">
        <v>20891</v>
      </c>
      <c r="J72" s="200">
        <f t="shared" si="2"/>
        <v>0.25139288335880433</v>
      </c>
      <c r="K72" s="201"/>
      <c r="L72" s="218">
        <v>70</v>
      </c>
      <c r="M72" s="203">
        <v>83101</v>
      </c>
      <c r="N72" s="241"/>
      <c r="O72" s="241"/>
    </row>
    <row r="73" spans="2:15" s="51" customFormat="1" ht="15" customHeight="1" x14ac:dyDescent="0.25">
      <c r="B73" s="204" t="s">
        <v>16</v>
      </c>
      <c r="C73" s="205"/>
      <c r="D73" s="206"/>
      <c r="E73" s="206"/>
      <c r="F73" s="208"/>
      <c r="G73" s="209" t="s">
        <v>15</v>
      </c>
      <c r="H73" s="210">
        <v>35435</v>
      </c>
      <c r="I73" s="219">
        <v>10079</v>
      </c>
      <c r="J73" s="224">
        <f t="shared" si="2"/>
        <v>0.28443629180189078</v>
      </c>
      <c r="K73" s="213"/>
      <c r="L73" s="214">
        <v>71</v>
      </c>
      <c r="M73" s="226"/>
      <c r="N73" s="241"/>
      <c r="O73" s="241"/>
    </row>
    <row r="74" spans="2:15" s="51" customFormat="1" ht="15" customHeight="1" x14ac:dyDescent="0.25">
      <c r="B74" s="62" t="s">
        <v>71</v>
      </c>
      <c r="C74" s="99">
        <f>H74+H75</f>
        <v>23790</v>
      </c>
      <c r="D74" s="127">
        <v>17428</v>
      </c>
      <c r="E74" s="127">
        <v>6362</v>
      </c>
      <c r="F74" s="161">
        <f>E74/C74</f>
        <v>0.26742328709541824</v>
      </c>
      <c r="G74" s="178" t="s">
        <v>203</v>
      </c>
      <c r="H74" s="170">
        <v>6508</v>
      </c>
      <c r="I74" s="127">
        <v>1559</v>
      </c>
      <c r="J74" s="96">
        <f t="shared" si="2"/>
        <v>0.23955132145052244</v>
      </c>
      <c r="L74" s="50">
        <v>95</v>
      </c>
      <c r="M74" s="150"/>
      <c r="N74" s="241"/>
      <c r="O74" s="241"/>
    </row>
    <row r="75" spans="2:15" s="51" customFormat="1" ht="15" customHeight="1" x14ac:dyDescent="0.25">
      <c r="B75" s="62" t="s">
        <v>71</v>
      </c>
      <c r="C75" s="140"/>
      <c r="D75" s="141"/>
      <c r="E75" s="141"/>
      <c r="F75" s="162"/>
      <c r="G75" s="178" t="s">
        <v>147</v>
      </c>
      <c r="H75" s="170">
        <v>17282</v>
      </c>
      <c r="I75" s="127">
        <v>4803</v>
      </c>
      <c r="J75" s="96">
        <f t="shared" si="2"/>
        <v>0.27791922231223237</v>
      </c>
      <c r="L75" s="50">
        <v>97</v>
      </c>
      <c r="M75" s="149">
        <v>70738</v>
      </c>
      <c r="N75" s="241"/>
      <c r="O75" s="241"/>
    </row>
    <row r="76" spans="2:15" s="51" customFormat="1" ht="15" customHeight="1" x14ac:dyDescent="0.25">
      <c r="B76" s="192" t="s">
        <v>4</v>
      </c>
      <c r="C76" s="193">
        <f>SUM(H76:H82)</f>
        <v>594998</v>
      </c>
      <c r="D76" s="195">
        <v>413761</v>
      </c>
      <c r="E76" s="195">
        <v>181237</v>
      </c>
      <c r="F76" s="217">
        <f>E76/C76</f>
        <v>0.3046010238689878</v>
      </c>
      <c r="G76" s="197" t="s">
        <v>187</v>
      </c>
      <c r="H76" s="198">
        <v>85008</v>
      </c>
      <c r="I76" s="195">
        <v>33633</v>
      </c>
      <c r="J76" s="220">
        <f t="shared" si="2"/>
        <v>0.39564511575381139</v>
      </c>
      <c r="K76" s="201" t="s">
        <v>179</v>
      </c>
      <c r="L76" s="218">
        <v>24</v>
      </c>
      <c r="M76" s="203">
        <v>85008</v>
      </c>
      <c r="N76" s="241"/>
      <c r="O76" s="241"/>
    </row>
    <row r="77" spans="2:15" s="51" customFormat="1" ht="15" customHeight="1" x14ac:dyDescent="0.25">
      <c r="B77" s="62" t="s">
        <v>4</v>
      </c>
      <c r="C77" s="140"/>
      <c r="D77" s="141"/>
      <c r="E77" s="141"/>
      <c r="F77" s="162"/>
      <c r="G77" s="178" t="s">
        <v>188</v>
      </c>
      <c r="H77" s="170">
        <v>73030</v>
      </c>
      <c r="I77" s="127">
        <v>27372</v>
      </c>
      <c r="J77" s="97">
        <f t="shared" si="2"/>
        <v>0.37480487470902368</v>
      </c>
      <c r="K77" s="51" t="s">
        <v>179</v>
      </c>
      <c r="L77" s="50">
        <v>25</v>
      </c>
      <c r="M77" s="149">
        <v>73030</v>
      </c>
      <c r="N77" s="241"/>
      <c r="O77" s="241"/>
    </row>
    <row r="78" spans="2:15" s="51" customFormat="1" ht="15" customHeight="1" x14ac:dyDescent="0.25">
      <c r="B78" s="62" t="s">
        <v>4</v>
      </c>
      <c r="C78" s="140"/>
      <c r="D78" s="141"/>
      <c r="E78" s="141"/>
      <c r="F78" s="162"/>
      <c r="G78" s="178" t="s">
        <v>204</v>
      </c>
      <c r="H78" s="170">
        <v>91679</v>
      </c>
      <c r="I78" s="127">
        <v>26467</v>
      </c>
      <c r="J78" s="96">
        <f t="shared" si="2"/>
        <v>0.28869206688554633</v>
      </c>
      <c r="L78" s="50">
        <v>26</v>
      </c>
      <c r="M78" s="149">
        <v>91679</v>
      </c>
      <c r="N78" s="241"/>
      <c r="O78" s="241"/>
    </row>
    <row r="79" spans="2:15" s="51" customFormat="1" ht="15" customHeight="1" x14ac:dyDescent="0.25">
      <c r="B79" s="62" t="s">
        <v>4</v>
      </c>
      <c r="C79" s="140"/>
      <c r="D79" s="141"/>
      <c r="E79" s="141"/>
      <c r="F79" s="162"/>
      <c r="G79" s="178" t="s">
        <v>210</v>
      </c>
      <c r="H79" s="170">
        <v>97402</v>
      </c>
      <c r="I79" s="127">
        <v>25050</v>
      </c>
      <c r="J79" s="96">
        <f t="shared" si="2"/>
        <v>0.25718157738034125</v>
      </c>
      <c r="L79" s="50">
        <v>27</v>
      </c>
      <c r="M79" s="152">
        <v>97402</v>
      </c>
      <c r="N79" s="241"/>
      <c r="O79" s="241"/>
    </row>
    <row r="80" spans="2:15" s="51" customFormat="1" ht="15" customHeight="1" x14ac:dyDescent="0.25">
      <c r="B80" s="62" t="s">
        <v>4</v>
      </c>
      <c r="C80" s="140"/>
      <c r="D80" s="141"/>
      <c r="E80" s="141"/>
      <c r="F80" s="162"/>
      <c r="G80" s="178" t="s">
        <v>207</v>
      </c>
      <c r="H80" s="170">
        <v>86104</v>
      </c>
      <c r="I80" s="127">
        <v>22613</v>
      </c>
      <c r="J80" s="96">
        <f t="shared" si="2"/>
        <v>0.26262426832667474</v>
      </c>
      <c r="L80" s="50">
        <v>28</v>
      </c>
      <c r="M80" s="149">
        <v>86104</v>
      </c>
      <c r="N80" s="241"/>
      <c r="O80" s="241"/>
    </row>
    <row r="81" spans="2:15" s="51" customFormat="1" ht="15" customHeight="1" x14ac:dyDescent="0.25">
      <c r="B81" s="62" t="s">
        <v>4</v>
      </c>
      <c r="C81" s="140"/>
      <c r="D81" s="141"/>
      <c r="E81" s="141"/>
      <c r="F81" s="162"/>
      <c r="G81" s="178" t="s">
        <v>148</v>
      </c>
      <c r="H81" s="170">
        <v>78782</v>
      </c>
      <c r="I81" s="127">
        <v>24584</v>
      </c>
      <c r="J81" s="97">
        <f t="shared" si="2"/>
        <v>0.31205097611129445</v>
      </c>
      <c r="K81" s="51" t="s">
        <v>180</v>
      </c>
      <c r="L81" s="50">
        <v>29</v>
      </c>
      <c r="M81" s="149">
        <v>78782</v>
      </c>
      <c r="N81" s="241"/>
      <c r="O81" s="241"/>
    </row>
    <row r="82" spans="2:15" s="51" customFormat="1" ht="15" customHeight="1" x14ac:dyDescent="0.25">
      <c r="B82" s="204" t="s">
        <v>4</v>
      </c>
      <c r="C82" s="205"/>
      <c r="D82" s="206"/>
      <c r="E82" s="206"/>
      <c r="F82" s="208"/>
      <c r="G82" s="209" t="s">
        <v>3</v>
      </c>
      <c r="H82" s="210">
        <v>82993</v>
      </c>
      <c r="I82" s="219">
        <v>21518</v>
      </c>
      <c r="J82" s="224">
        <f t="shared" si="2"/>
        <v>0.25927487860421966</v>
      </c>
      <c r="K82" s="213"/>
      <c r="L82" s="214">
        <v>30</v>
      </c>
      <c r="M82" s="215">
        <v>82993</v>
      </c>
      <c r="N82" s="241"/>
      <c r="O82" s="241"/>
    </row>
    <row r="83" spans="2:15" s="51" customFormat="1" ht="15" customHeight="1" x14ac:dyDescent="0.25">
      <c r="B83" s="62" t="s">
        <v>72</v>
      </c>
      <c r="C83" s="99">
        <f t="shared" ref="C83:C89" si="3">H83</f>
        <v>50873</v>
      </c>
      <c r="D83" s="127">
        <v>37304</v>
      </c>
      <c r="E83" s="127">
        <v>13569</v>
      </c>
      <c r="F83" s="161">
        <f t="shared" ref="F83:F90" si="4">E83/C83</f>
        <v>0.26672301613822658</v>
      </c>
      <c r="G83" s="178" t="s">
        <v>152</v>
      </c>
      <c r="H83" s="170">
        <v>50873</v>
      </c>
      <c r="I83" s="127">
        <v>13569</v>
      </c>
      <c r="J83" s="96">
        <f t="shared" si="2"/>
        <v>0.26672301613822658</v>
      </c>
      <c r="L83" s="50">
        <v>83</v>
      </c>
      <c r="M83" s="149">
        <v>80116</v>
      </c>
      <c r="N83" s="241"/>
      <c r="O83" s="241"/>
    </row>
    <row r="84" spans="2:15" s="51" customFormat="1" ht="15" customHeight="1" x14ac:dyDescent="0.25">
      <c r="B84" s="181" t="s">
        <v>73</v>
      </c>
      <c r="C84" s="182">
        <f t="shared" si="3"/>
        <v>17502</v>
      </c>
      <c r="D84" s="183">
        <v>12692</v>
      </c>
      <c r="E84" s="183">
        <v>4810</v>
      </c>
      <c r="F84" s="185">
        <f t="shared" si="4"/>
        <v>0.2748257342018055</v>
      </c>
      <c r="G84" s="186" t="s">
        <v>152</v>
      </c>
      <c r="H84" s="187">
        <v>17502</v>
      </c>
      <c r="I84" s="183">
        <v>4810</v>
      </c>
      <c r="J84" s="188">
        <f t="shared" si="2"/>
        <v>0.2748257342018055</v>
      </c>
      <c r="K84" s="189"/>
      <c r="L84" s="190">
        <v>83</v>
      </c>
      <c r="M84" s="216"/>
      <c r="N84" s="241"/>
      <c r="O84" s="241"/>
    </row>
    <row r="85" spans="2:15" s="51" customFormat="1" ht="15" customHeight="1" x14ac:dyDescent="0.25">
      <c r="B85" s="62" t="s">
        <v>74</v>
      </c>
      <c r="C85" s="99">
        <f t="shared" si="3"/>
        <v>9790</v>
      </c>
      <c r="D85" s="127">
        <v>6910</v>
      </c>
      <c r="E85" s="127">
        <v>2880</v>
      </c>
      <c r="F85" s="161">
        <f t="shared" si="4"/>
        <v>0.29417773237997957</v>
      </c>
      <c r="G85" s="178" t="s">
        <v>203</v>
      </c>
      <c r="H85" s="170">
        <v>9790</v>
      </c>
      <c r="I85" s="127">
        <v>2880</v>
      </c>
      <c r="J85" s="96">
        <f t="shared" si="2"/>
        <v>0.29417773237997957</v>
      </c>
      <c r="L85" s="50">
        <v>95</v>
      </c>
      <c r="M85" s="150"/>
      <c r="N85" s="241"/>
      <c r="O85" s="241"/>
    </row>
    <row r="86" spans="2:15" s="51" customFormat="1" ht="15" customHeight="1" x14ac:dyDescent="0.25">
      <c r="B86" s="181" t="s">
        <v>75</v>
      </c>
      <c r="C86" s="182">
        <f t="shared" si="3"/>
        <v>19880</v>
      </c>
      <c r="D86" s="183">
        <v>14446</v>
      </c>
      <c r="E86" s="183">
        <v>5434</v>
      </c>
      <c r="F86" s="185">
        <f t="shared" si="4"/>
        <v>0.2733400402414487</v>
      </c>
      <c r="G86" s="186" t="s">
        <v>136</v>
      </c>
      <c r="H86" s="187">
        <v>19880</v>
      </c>
      <c r="I86" s="183">
        <v>5434</v>
      </c>
      <c r="J86" s="188">
        <f t="shared" si="2"/>
        <v>0.2733400402414487</v>
      </c>
      <c r="K86" s="189"/>
      <c r="L86" s="190">
        <v>81</v>
      </c>
      <c r="M86" s="228"/>
      <c r="N86" s="241"/>
      <c r="O86" s="241"/>
    </row>
    <row r="87" spans="2:15" s="51" customFormat="1" ht="15" customHeight="1" x14ac:dyDescent="0.25">
      <c r="B87" s="62" t="s">
        <v>34</v>
      </c>
      <c r="C87" s="99">
        <f t="shared" si="3"/>
        <v>26984</v>
      </c>
      <c r="D87" s="127">
        <v>18773</v>
      </c>
      <c r="E87" s="127">
        <v>8121</v>
      </c>
      <c r="F87" s="163">
        <f t="shared" si="4"/>
        <v>0.30095612214645717</v>
      </c>
      <c r="G87" s="178" t="s">
        <v>33</v>
      </c>
      <c r="H87" s="170">
        <v>26984</v>
      </c>
      <c r="I87" s="127">
        <v>8121</v>
      </c>
      <c r="J87" s="97">
        <f t="shared" si="2"/>
        <v>0.30095612214645717</v>
      </c>
      <c r="L87" s="50">
        <v>91</v>
      </c>
      <c r="M87" s="150"/>
      <c r="N87" s="241"/>
      <c r="O87" s="241"/>
    </row>
    <row r="88" spans="2:15" s="51" customFormat="1" ht="15" customHeight="1" x14ac:dyDescent="0.25">
      <c r="B88" s="181" t="s">
        <v>76</v>
      </c>
      <c r="C88" s="182">
        <f t="shared" si="3"/>
        <v>18010</v>
      </c>
      <c r="D88" s="183">
        <v>13280</v>
      </c>
      <c r="E88" s="183">
        <v>4730</v>
      </c>
      <c r="F88" s="185">
        <f t="shared" si="4"/>
        <v>0.26263187118267628</v>
      </c>
      <c r="G88" s="186" t="s">
        <v>149</v>
      </c>
      <c r="H88" s="187">
        <v>18010</v>
      </c>
      <c r="I88" s="183">
        <v>4730</v>
      </c>
      <c r="J88" s="188">
        <f t="shared" si="2"/>
        <v>0.26263187118267628</v>
      </c>
      <c r="K88" s="189"/>
      <c r="L88" s="190">
        <v>92</v>
      </c>
      <c r="M88" s="191">
        <v>71309</v>
      </c>
      <c r="N88" s="241"/>
      <c r="O88" s="241"/>
    </row>
    <row r="89" spans="2:15" s="51" customFormat="1" ht="15" customHeight="1" x14ac:dyDescent="0.25">
      <c r="B89" s="62" t="s">
        <v>77</v>
      </c>
      <c r="C89" s="99">
        <f t="shared" si="3"/>
        <v>17591</v>
      </c>
      <c r="D89" s="127">
        <v>12932</v>
      </c>
      <c r="E89" s="127">
        <v>4659</v>
      </c>
      <c r="F89" s="161">
        <f t="shared" si="4"/>
        <v>0.26485134443749647</v>
      </c>
      <c r="G89" s="178" t="s">
        <v>132</v>
      </c>
      <c r="H89" s="170">
        <v>17591</v>
      </c>
      <c r="I89" s="127">
        <v>4659</v>
      </c>
      <c r="J89" s="96">
        <f t="shared" si="2"/>
        <v>0.26485134443749647</v>
      </c>
      <c r="L89" s="50">
        <v>98</v>
      </c>
      <c r="M89" s="150"/>
      <c r="N89" s="241"/>
      <c r="O89" s="241"/>
    </row>
    <row r="90" spans="2:15" s="51" customFormat="1" ht="15" customHeight="1" x14ac:dyDescent="0.25">
      <c r="B90" s="192" t="s">
        <v>78</v>
      </c>
      <c r="C90" s="193">
        <f>H90+H91</f>
        <v>36092</v>
      </c>
      <c r="D90" s="195">
        <v>25778</v>
      </c>
      <c r="E90" s="195">
        <v>10314</v>
      </c>
      <c r="F90" s="196">
        <f t="shared" si="4"/>
        <v>0.28576969965643356</v>
      </c>
      <c r="G90" s="197" t="s">
        <v>138</v>
      </c>
      <c r="H90" s="198">
        <v>15424</v>
      </c>
      <c r="I90" s="195">
        <v>4606</v>
      </c>
      <c r="J90" s="200">
        <f t="shared" si="2"/>
        <v>0.29862551867219916</v>
      </c>
      <c r="K90" s="201"/>
      <c r="L90" s="218">
        <v>54</v>
      </c>
      <c r="M90" s="227"/>
      <c r="N90" s="241"/>
      <c r="O90" s="241"/>
    </row>
    <row r="91" spans="2:15" s="51" customFormat="1" ht="15" customHeight="1" x14ac:dyDescent="0.25">
      <c r="B91" s="204" t="s">
        <v>78</v>
      </c>
      <c r="C91" s="205"/>
      <c r="D91" s="206"/>
      <c r="E91" s="206"/>
      <c r="F91" s="208"/>
      <c r="G91" s="209" t="s">
        <v>139</v>
      </c>
      <c r="H91" s="210">
        <v>20668</v>
      </c>
      <c r="I91" s="219">
        <v>5708</v>
      </c>
      <c r="J91" s="224">
        <f t="shared" si="2"/>
        <v>0.27617573059802591</v>
      </c>
      <c r="K91" s="213"/>
      <c r="L91" s="214">
        <v>89</v>
      </c>
      <c r="M91" s="225"/>
      <c r="N91" s="241"/>
      <c r="O91" s="241"/>
    </row>
    <row r="92" spans="2:15" s="51" customFormat="1" ht="15" customHeight="1" x14ac:dyDescent="0.25">
      <c r="B92" s="62" t="s">
        <v>79</v>
      </c>
      <c r="C92" s="99">
        <f>H92</f>
        <v>20279</v>
      </c>
      <c r="D92" s="127">
        <v>13108</v>
      </c>
      <c r="E92" s="127">
        <v>7171</v>
      </c>
      <c r="F92" s="163">
        <f>E92/C92</f>
        <v>0.35361704226046647</v>
      </c>
      <c r="G92" s="178" t="s">
        <v>144</v>
      </c>
      <c r="H92" s="170">
        <v>20279</v>
      </c>
      <c r="I92" s="127">
        <v>7171</v>
      </c>
      <c r="J92" s="97">
        <f t="shared" si="2"/>
        <v>0.35361704226046647</v>
      </c>
      <c r="L92" s="50">
        <v>93</v>
      </c>
      <c r="M92" s="150"/>
      <c r="N92" s="241"/>
      <c r="O92" s="241"/>
    </row>
    <row r="93" spans="2:15" s="51" customFormat="1" ht="15" customHeight="1" x14ac:dyDescent="0.25">
      <c r="B93" s="181" t="s">
        <v>80</v>
      </c>
      <c r="C93" s="182">
        <f>H93</f>
        <v>45803</v>
      </c>
      <c r="D93" s="183">
        <v>31137</v>
      </c>
      <c r="E93" s="183">
        <v>14666</v>
      </c>
      <c r="F93" s="229">
        <f>E93/C93</f>
        <v>0.32019736698469531</v>
      </c>
      <c r="G93" s="186" t="s">
        <v>122</v>
      </c>
      <c r="H93" s="187">
        <v>45803</v>
      </c>
      <c r="I93" s="183">
        <v>14666</v>
      </c>
      <c r="J93" s="230">
        <f t="shared" si="2"/>
        <v>0.32019736698469531</v>
      </c>
      <c r="K93" s="189"/>
      <c r="L93" s="190">
        <v>96</v>
      </c>
      <c r="M93" s="216"/>
      <c r="N93" s="241"/>
      <c r="O93" s="241"/>
    </row>
    <row r="94" spans="2:15" s="51" customFormat="1" ht="15" customHeight="1" x14ac:dyDescent="0.25">
      <c r="B94" s="62" t="s">
        <v>11</v>
      </c>
      <c r="C94" s="99">
        <f>H94+H95</f>
        <v>41789</v>
      </c>
      <c r="D94" s="127">
        <v>29596</v>
      </c>
      <c r="E94" s="127">
        <v>12193</v>
      </c>
      <c r="F94" s="161">
        <f>E94/C94</f>
        <v>0.29177534757950657</v>
      </c>
      <c r="G94" s="178" t="s">
        <v>10</v>
      </c>
      <c r="H94" s="170">
        <v>4518</v>
      </c>
      <c r="I94" s="127">
        <v>2439</v>
      </c>
      <c r="J94" s="98">
        <f t="shared" si="2"/>
        <v>0.53984063745019917</v>
      </c>
      <c r="K94" s="51" t="s">
        <v>178</v>
      </c>
      <c r="L94" s="50">
        <v>61</v>
      </c>
      <c r="M94" s="151"/>
      <c r="N94" s="241"/>
      <c r="O94" s="241"/>
    </row>
    <row r="95" spans="2:15" s="51" customFormat="1" ht="15" customHeight="1" x14ac:dyDescent="0.25">
      <c r="B95" s="62" t="s">
        <v>11</v>
      </c>
      <c r="C95" s="140"/>
      <c r="D95" s="141"/>
      <c r="E95" s="141"/>
      <c r="F95" s="162"/>
      <c r="G95" s="178" t="s">
        <v>132</v>
      </c>
      <c r="H95" s="170">
        <v>37271</v>
      </c>
      <c r="I95" s="127">
        <v>9754</v>
      </c>
      <c r="J95" s="96">
        <f t="shared" si="2"/>
        <v>0.26170481071074025</v>
      </c>
      <c r="L95" s="50">
        <v>98</v>
      </c>
      <c r="M95" s="150"/>
      <c r="N95" s="241"/>
      <c r="O95" s="241"/>
    </row>
    <row r="96" spans="2:15" s="51" customFormat="1" ht="15" customHeight="1" x14ac:dyDescent="0.25">
      <c r="B96" s="192" t="s">
        <v>81</v>
      </c>
      <c r="C96" s="193">
        <f>H96+H97</f>
        <v>160737</v>
      </c>
      <c r="D96" s="195">
        <v>118262</v>
      </c>
      <c r="E96" s="195">
        <v>42475</v>
      </c>
      <c r="F96" s="196">
        <f>E96/C96</f>
        <v>0.26425154133771317</v>
      </c>
      <c r="G96" s="197" t="s">
        <v>205</v>
      </c>
      <c r="H96" s="198">
        <v>75539</v>
      </c>
      <c r="I96" s="195">
        <v>20632</v>
      </c>
      <c r="J96" s="200">
        <f t="shared" si="2"/>
        <v>0.27313043593375608</v>
      </c>
      <c r="K96" s="201"/>
      <c r="L96" s="218">
        <v>23</v>
      </c>
      <c r="M96" s="227"/>
      <c r="N96" s="241"/>
      <c r="O96" s="241"/>
    </row>
    <row r="97" spans="2:15" s="51" customFormat="1" ht="15" customHeight="1" x14ac:dyDescent="0.25">
      <c r="B97" s="204" t="s">
        <v>81</v>
      </c>
      <c r="C97" s="205"/>
      <c r="D97" s="206"/>
      <c r="E97" s="206"/>
      <c r="F97" s="208"/>
      <c r="G97" s="209" t="s">
        <v>150</v>
      </c>
      <c r="H97" s="210">
        <v>85198</v>
      </c>
      <c r="I97" s="219">
        <v>21843</v>
      </c>
      <c r="J97" s="224">
        <f t="shared" si="2"/>
        <v>0.25637925772905468</v>
      </c>
      <c r="K97" s="213"/>
      <c r="L97" s="214">
        <v>57</v>
      </c>
      <c r="M97" s="215">
        <v>85198</v>
      </c>
      <c r="N97" s="241"/>
      <c r="O97" s="241"/>
    </row>
    <row r="98" spans="2:15" s="51" customFormat="1" ht="15" customHeight="1" x14ac:dyDescent="0.25">
      <c r="B98" s="62" t="s">
        <v>82</v>
      </c>
      <c r="C98" s="99">
        <f>H98</f>
        <v>41662</v>
      </c>
      <c r="D98" s="127">
        <v>26609</v>
      </c>
      <c r="E98" s="127">
        <v>15053</v>
      </c>
      <c r="F98" s="163">
        <f>E98/C98</f>
        <v>0.36131246699630359</v>
      </c>
      <c r="G98" s="178" t="s">
        <v>144</v>
      </c>
      <c r="H98" s="170">
        <v>41662</v>
      </c>
      <c r="I98" s="127">
        <v>15053</v>
      </c>
      <c r="J98" s="97">
        <f t="shared" si="2"/>
        <v>0.36131246699630359</v>
      </c>
      <c r="L98" s="50">
        <v>93</v>
      </c>
      <c r="M98" s="151"/>
      <c r="N98" s="241"/>
      <c r="O98" s="241"/>
    </row>
    <row r="99" spans="2:15" s="51" customFormat="1" ht="15" customHeight="1" x14ac:dyDescent="0.25">
      <c r="B99" s="192" t="s">
        <v>83</v>
      </c>
      <c r="C99" s="193">
        <f>H99+H100</f>
        <v>124834</v>
      </c>
      <c r="D99" s="195">
        <v>88138</v>
      </c>
      <c r="E99" s="195">
        <v>36696</v>
      </c>
      <c r="F99" s="196">
        <f>E99/C99</f>
        <v>0.29395837672428987</v>
      </c>
      <c r="G99" s="197" t="s">
        <v>151</v>
      </c>
      <c r="H99" s="198">
        <v>79297</v>
      </c>
      <c r="I99" s="195">
        <v>23964</v>
      </c>
      <c r="J99" s="220">
        <f t="shared" si="2"/>
        <v>0.30220563199112199</v>
      </c>
      <c r="K99" s="201"/>
      <c r="L99" s="218">
        <v>68</v>
      </c>
      <c r="M99" s="203">
        <v>79297</v>
      </c>
      <c r="N99" s="241"/>
      <c r="O99" s="241"/>
    </row>
    <row r="100" spans="2:15" s="51" customFormat="1" ht="15" customHeight="1" x14ac:dyDescent="0.25">
      <c r="B100" s="204" t="s">
        <v>83</v>
      </c>
      <c r="C100" s="205"/>
      <c r="D100" s="206"/>
      <c r="E100" s="206"/>
      <c r="F100" s="208"/>
      <c r="G100" s="209" t="s">
        <v>140</v>
      </c>
      <c r="H100" s="210">
        <v>45537</v>
      </c>
      <c r="I100" s="219">
        <v>12732</v>
      </c>
      <c r="J100" s="224">
        <f t="shared" si="2"/>
        <v>0.27959681138414916</v>
      </c>
      <c r="K100" s="213"/>
      <c r="L100" s="214">
        <v>69</v>
      </c>
      <c r="M100" s="226"/>
      <c r="N100" s="241"/>
      <c r="O100" s="241"/>
    </row>
    <row r="101" spans="2:15" s="51" customFormat="1" ht="15" customHeight="1" x14ac:dyDescent="0.25">
      <c r="B101" s="62" t="s">
        <v>84</v>
      </c>
      <c r="C101" s="99">
        <f>H101+H102</f>
        <v>31882</v>
      </c>
      <c r="D101" s="127">
        <v>22802</v>
      </c>
      <c r="E101" s="127">
        <v>9080</v>
      </c>
      <c r="F101" s="161">
        <f>E101/C101</f>
        <v>0.2848002007402296</v>
      </c>
      <c r="G101" s="178" t="s">
        <v>152</v>
      </c>
      <c r="H101" s="170">
        <v>11741</v>
      </c>
      <c r="I101" s="127">
        <v>3227</v>
      </c>
      <c r="J101" s="96">
        <f t="shared" si="2"/>
        <v>0.27484882037305169</v>
      </c>
      <c r="L101" s="50">
        <v>83</v>
      </c>
      <c r="M101" s="151"/>
      <c r="N101" s="241"/>
      <c r="O101" s="241"/>
    </row>
    <row r="102" spans="2:15" s="51" customFormat="1" ht="15" customHeight="1" x14ac:dyDescent="0.25">
      <c r="B102" s="62" t="s">
        <v>84</v>
      </c>
      <c r="C102" s="140"/>
      <c r="D102" s="141"/>
      <c r="E102" s="141"/>
      <c r="F102" s="162"/>
      <c r="G102" s="178" t="s">
        <v>128</v>
      </c>
      <c r="H102" s="170">
        <v>20141</v>
      </c>
      <c r="I102" s="127">
        <v>5853</v>
      </c>
      <c r="J102" s="96">
        <f t="shared" si="2"/>
        <v>0.29060126110918028</v>
      </c>
      <c r="L102" s="50">
        <v>85</v>
      </c>
      <c r="M102" s="151"/>
      <c r="N102" s="241"/>
      <c r="O102" s="241"/>
    </row>
    <row r="103" spans="2:15" s="51" customFormat="1" ht="15" customHeight="1" x14ac:dyDescent="0.25">
      <c r="B103" s="192" t="s">
        <v>85</v>
      </c>
      <c r="C103" s="193">
        <f>H103+H104+H105</f>
        <v>217179</v>
      </c>
      <c r="D103" s="195">
        <v>146387</v>
      </c>
      <c r="E103" s="195">
        <v>70792</v>
      </c>
      <c r="F103" s="217">
        <f>E103/C103</f>
        <v>0.32596153403413775</v>
      </c>
      <c r="G103" s="197" t="s">
        <v>153</v>
      </c>
      <c r="H103" s="198">
        <v>80642</v>
      </c>
      <c r="I103" s="195">
        <v>25346</v>
      </c>
      <c r="J103" s="220">
        <f t="shared" ref="J103:J134" si="5">I103/H103</f>
        <v>0.31430272066665016</v>
      </c>
      <c r="K103" s="201"/>
      <c r="L103" s="218">
        <v>52</v>
      </c>
      <c r="M103" s="203">
        <v>80642</v>
      </c>
      <c r="N103" s="241"/>
      <c r="O103" s="241"/>
    </row>
    <row r="104" spans="2:15" s="51" customFormat="1" ht="15" customHeight="1" x14ac:dyDescent="0.25">
      <c r="B104" s="62" t="s">
        <v>85</v>
      </c>
      <c r="C104" s="140"/>
      <c r="D104" s="141"/>
      <c r="E104" s="141"/>
      <c r="F104" s="162"/>
      <c r="G104" s="178" t="s">
        <v>154</v>
      </c>
      <c r="H104" s="170">
        <v>84580</v>
      </c>
      <c r="I104" s="127">
        <v>29536</v>
      </c>
      <c r="J104" s="97">
        <f t="shared" si="5"/>
        <v>0.34920785055568693</v>
      </c>
      <c r="L104" s="50">
        <v>53</v>
      </c>
      <c r="M104" s="149">
        <v>84580</v>
      </c>
      <c r="N104" s="241"/>
      <c r="O104" s="241"/>
    </row>
    <row r="105" spans="2:15" s="51" customFormat="1" ht="15" customHeight="1" x14ac:dyDescent="0.25">
      <c r="B105" s="204" t="s">
        <v>85</v>
      </c>
      <c r="C105" s="205"/>
      <c r="D105" s="206"/>
      <c r="E105" s="206"/>
      <c r="F105" s="208"/>
      <c r="G105" s="209" t="s">
        <v>138</v>
      </c>
      <c r="H105" s="210">
        <v>51957</v>
      </c>
      <c r="I105" s="219">
        <v>15910</v>
      </c>
      <c r="J105" s="212">
        <f t="shared" si="5"/>
        <v>0.30621475450853591</v>
      </c>
      <c r="K105" s="213"/>
      <c r="L105" s="214">
        <v>54</v>
      </c>
      <c r="M105" s="226"/>
      <c r="N105" s="241"/>
      <c r="O105" s="241"/>
    </row>
    <row r="106" spans="2:15" s="51" customFormat="1" ht="15" customHeight="1" x14ac:dyDescent="0.25">
      <c r="B106" s="62" t="s">
        <v>86</v>
      </c>
      <c r="C106" s="99">
        <f>H109+H108+H107+H106</f>
        <v>295048</v>
      </c>
      <c r="D106" s="127">
        <v>189934</v>
      </c>
      <c r="E106" s="127">
        <v>105114</v>
      </c>
      <c r="F106" s="163">
        <f>E106/C106</f>
        <v>0.35626067622895258</v>
      </c>
      <c r="G106" s="178" t="s">
        <v>156</v>
      </c>
      <c r="H106" s="170">
        <v>83937</v>
      </c>
      <c r="I106" s="127">
        <v>26238</v>
      </c>
      <c r="J106" s="97">
        <f t="shared" si="5"/>
        <v>0.31259158654705316</v>
      </c>
      <c r="L106" s="50">
        <v>42</v>
      </c>
      <c r="M106" s="149">
        <v>83937</v>
      </c>
      <c r="N106" s="241"/>
      <c r="O106" s="241"/>
    </row>
    <row r="107" spans="2:15" s="51" customFormat="1" ht="15" customHeight="1" x14ac:dyDescent="0.25">
      <c r="B107" s="62" t="s">
        <v>86</v>
      </c>
      <c r="C107" s="140"/>
      <c r="D107" s="141"/>
      <c r="E107" s="141"/>
      <c r="F107" s="162"/>
      <c r="G107" s="178" t="s">
        <v>193</v>
      </c>
      <c r="H107" s="170">
        <v>76354</v>
      </c>
      <c r="I107" s="127">
        <v>27095</v>
      </c>
      <c r="J107" s="97">
        <f t="shared" si="5"/>
        <v>0.35486025617518402</v>
      </c>
      <c r="L107" s="50">
        <v>43</v>
      </c>
      <c r="M107" s="149">
        <v>76354</v>
      </c>
      <c r="N107" s="241"/>
      <c r="O107" s="241"/>
    </row>
    <row r="108" spans="2:15" s="51" customFormat="1" ht="15" customHeight="1" x14ac:dyDescent="0.25">
      <c r="B108" s="62" t="s">
        <v>86</v>
      </c>
      <c r="C108" s="142"/>
      <c r="D108" s="143"/>
      <c r="E108" s="143"/>
      <c r="F108" s="164"/>
      <c r="G108" s="178" t="s">
        <v>184</v>
      </c>
      <c r="H108" s="170">
        <v>53012</v>
      </c>
      <c r="I108" s="127">
        <v>26623</v>
      </c>
      <c r="J108" s="98">
        <f t="shared" si="5"/>
        <v>0.50220704746095224</v>
      </c>
      <c r="K108" s="51" t="s">
        <v>177</v>
      </c>
      <c r="L108" s="50">
        <v>44</v>
      </c>
      <c r="M108" s="149">
        <v>72309</v>
      </c>
      <c r="N108" s="241"/>
      <c r="O108" s="241"/>
    </row>
    <row r="109" spans="2:15" s="51" customFormat="1" ht="15" customHeight="1" x14ac:dyDescent="0.25">
      <c r="B109" s="62" t="s">
        <v>86</v>
      </c>
      <c r="C109" s="142"/>
      <c r="D109" s="143"/>
      <c r="E109" s="143"/>
      <c r="F109" s="164"/>
      <c r="G109" s="178" t="s">
        <v>155</v>
      </c>
      <c r="H109" s="170">
        <v>81745</v>
      </c>
      <c r="I109" s="127">
        <v>25158</v>
      </c>
      <c r="J109" s="97">
        <f t="shared" si="5"/>
        <v>0.30776194262646034</v>
      </c>
      <c r="L109" s="50">
        <v>41</v>
      </c>
      <c r="M109" s="149">
        <v>81745</v>
      </c>
      <c r="N109" s="241"/>
      <c r="O109" s="241"/>
    </row>
    <row r="110" spans="2:15" s="51" customFormat="1" ht="15" customHeight="1" x14ac:dyDescent="0.25">
      <c r="B110" s="181" t="s">
        <v>87</v>
      </c>
      <c r="C110" s="182">
        <f>H110</f>
        <v>25921</v>
      </c>
      <c r="D110" s="183">
        <v>19041</v>
      </c>
      <c r="E110" s="183">
        <v>6880</v>
      </c>
      <c r="F110" s="185">
        <f>E110/C110</f>
        <v>0.26542185872458623</v>
      </c>
      <c r="G110" s="186" t="s">
        <v>143</v>
      </c>
      <c r="H110" s="187">
        <v>25921</v>
      </c>
      <c r="I110" s="183">
        <v>6880</v>
      </c>
      <c r="J110" s="188">
        <f t="shared" si="5"/>
        <v>0.26542185872458623</v>
      </c>
      <c r="K110" s="189"/>
      <c r="L110" s="190">
        <v>12</v>
      </c>
      <c r="M110" s="216"/>
      <c r="N110" s="241"/>
      <c r="O110" s="241"/>
    </row>
    <row r="111" spans="2:15" s="51" customFormat="1" ht="15" customHeight="1" x14ac:dyDescent="0.25">
      <c r="B111" s="62" t="s">
        <v>88</v>
      </c>
      <c r="C111" s="99">
        <f>H111+H112</f>
        <v>160067</v>
      </c>
      <c r="D111" s="127">
        <v>110785</v>
      </c>
      <c r="E111" s="127">
        <v>49282</v>
      </c>
      <c r="F111" s="163">
        <f>E111/C111</f>
        <v>0.30788357375349074</v>
      </c>
      <c r="G111" s="178" t="s">
        <v>157</v>
      </c>
      <c r="H111" s="170">
        <v>86355</v>
      </c>
      <c r="I111" s="127">
        <v>24363</v>
      </c>
      <c r="J111" s="96">
        <f t="shared" si="5"/>
        <v>0.28212610734757687</v>
      </c>
      <c r="L111" s="50">
        <v>58</v>
      </c>
      <c r="M111" s="149">
        <v>86355</v>
      </c>
      <c r="N111" s="241"/>
      <c r="O111" s="241"/>
    </row>
    <row r="112" spans="2:15" s="51" customFormat="1" ht="15" customHeight="1" x14ac:dyDescent="0.25">
      <c r="B112" s="62" t="s">
        <v>88</v>
      </c>
      <c r="C112" s="140"/>
      <c r="D112" s="143"/>
      <c r="E112" s="143"/>
      <c r="F112" s="164"/>
      <c r="G112" s="178" t="s">
        <v>195</v>
      </c>
      <c r="H112" s="170">
        <v>73712</v>
      </c>
      <c r="I112" s="127">
        <v>24919</v>
      </c>
      <c r="J112" s="97">
        <f t="shared" si="5"/>
        <v>0.33805893205990883</v>
      </c>
      <c r="L112" s="50">
        <v>59</v>
      </c>
      <c r="M112" s="149">
        <v>73712</v>
      </c>
      <c r="N112" s="241"/>
      <c r="O112" s="241"/>
    </row>
    <row r="113" spans="1:16" s="51" customFormat="1" ht="15" customHeight="1" x14ac:dyDescent="0.25">
      <c r="A113" s="231"/>
      <c r="B113" s="192" t="s">
        <v>28</v>
      </c>
      <c r="C113" s="193">
        <f>H113+H114</f>
        <v>38484</v>
      </c>
      <c r="D113" s="195">
        <v>26966</v>
      </c>
      <c r="E113" s="195">
        <v>11518</v>
      </c>
      <c r="F113" s="196">
        <f>E113/C113</f>
        <v>0.29929321276374599</v>
      </c>
      <c r="G113" s="197" t="s">
        <v>158</v>
      </c>
      <c r="H113" s="198">
        <v>28501</v>
      </c>
      <c r="I113" s="195">
        <v>9097</v>
      </c>
      <c r="J113" s="220">
        <f t="shared" si="5"/>
        <v>0.31918178309532996</v>
      </c>
      <c r="K113" s="201"/>
      <c r="L113" s="218">
        <v>86</v>
      </c>
      <c r="M113" s="203">
        <v>82041</v>
      </c>
      <c r="N113" s="241"/>
      <c r="O113" s="241"/>
    </row>
    <row r="114" spans="1:16" s="51" customFormat="1" ht="15" customHeight="1" x14ac:dyDescent="0.25">
      <c r="A114" s="231"/>
      <c r="B114" s="204" t="s">
        <v>28</v>
      </c>
      <c r="C114" s="205"/>
      <c r="D114" s="206"/>
      <c r="E114" s="206"/>
      <c r="F114" s="208"/>
      <c r="G114" s="209" t="s">
        <v>133</v>
      </c>
      <c r="H114" s="210">
        <v>9983</v>
      </c>
      <c r="I114" s="219">
        <v>2421</v>
      </c>
      <c r="J114" s="224">
        <f t="shared" si="5"/>
        <v>0.24251227086046279</v>
      </c>
      <c r="K114" s="213"/>
      <c r="L114" s="214">
        <v>87</v>
      </c>
      <c r="M114" s="225"/>
      <c r="N114" s="241"/>
      <c r="O114" s="241"/>
    </row>
    <row r="115" spans="1:16" s="51" customFormat="1" ht="15" customHeight="1" x14ac:dyDescent="0.25">
      <c r="B115" s="62" t="s">
        <v>13</v>
      </c>
      <c r="C115" s="99">
        <f>H116+H115</f>
        <v>130653</v>
      </c>
      <c r="D115" s="127">
        <v>97949</v>
      </c>
      <c r="E115" s="127">
        <v>32704</v>
      </c>
      <c r="F115" s="161">
        <f>E115/C115</f>
        <v>0.25031189486655492</v>
      </c>
      <c r="G115" s="178" t="s">
        <v>159</v>
      </c>
      <c r="H115" s="170">
        <v>85012</v>
      </c>
      <c r="I115" s="127">
        <v>21707</v>
      </c>
      <c r="J115" s="96">
        <f t="shared" si="5"/>
        <v>0.25534042252858419</v>
      </c>
      <c r="L115" s="50">
        <v>66</v>
      </c>
      <c r="M115" s="149">
        <v>85012</v>
      </c>
      <c r="N115" s="241"/>
      <c r="O115" s="241"/>
    </row>
    <row r="116" spans="1:16" s="51" customFormat="1" ht="15" customHeight="1" x14ac:dyDescent="0.25">
      <c r="B116" s="62" t="s">
        <v>13</v>
      </c>
      <c r="C116" s="140"/>
      <c r="D116" s="141"/>
      <c r="E116" s="141"/>
      <c r="F116" s="162"/>
      <c r="G116" s="178" t="s">
        <v>12</v>
      </c>
      <c r="H116" s="170">
        <v>45641</v>
      </c>
      <c r="I116" s="127">
        <v>10997</v>
      </c>
      <c r="J116" s="96">
        <f t="shared" si="5"/>
        <v>0.24094564098069718</v>
      </c>
      <c r="L116" s="50">
        <v>67</v>
      </c>
      <c r="M116" s="150"/>
      <c r="N116" s="241"/>
      <c r="O116" s="241"/>
    </row>
    <row r="117" spans="1:16" s="51" customFormat="1" ht="15" customHeight="1" x14ac:dyDescent="0.25">
      <c r="B117" s="181" t="s">
        <v>89</v>
      </c>
      <c r="C117" s="182">
        <f>H117</f>
        <v>14619</v>
      </c>
      <c r="D117" s="183">
        <v>9920</v>
      </c>
      <c r="E117" s="183">
        <v>4699</v>
      </c>
      <c r="F117" s="229">
        <f>E117/C117</f>
        <v>0.32143101443327177</v>
      </c>
      <c r="G117" s="186" t="s">
        <v>121</v>
      </c>
      <c r="H117" s="187">
        <v>14619</v>
      </c>
      <c r="I117" s="183">
        <v>4699</v>
      </c>
      <c r="J117" s="230">
        <f t="shared" si="5"/>
        <v>0.32143101443327177</v>
      </c>
      <c r="K117" s="189"/>
      <c r="L117" s="190">
        <v>94</v>
      </c>
      <c r="M117" s="216"/>
      <c r="N117" s="241"/>
      <c r="O117" s="241"/>
    </row>
    <row r="118" spans="1:16" s="51" customFormat="1" ht="15" customHeight="1" x14ac:dyDescent="0.25">
      <c r="B118" s="62" t="s">
        <v>23</v>
      </c>
      <c r="C118" s="99">
        <f>H118</f>
        <v>29223</v>
      </c>
      <c r="D118" s="127">
        <v>23411</v>
      </c>
      <c r="E118" s="127">
        <v>5812</v>
      </c>
      <c r="F118" s="165">
        <f>E118/C118</f>
        <v>0.19888444033808986</v>
      </c>
      <c r="G118" s="178" t="s">
        <v>208</v>
      </c>
      <c r="H118" s="170">
        <v>29223</v>
      </c>
      <c r="I118" s="127">
        <v>5812</v>
      </c>
      <c r="J118" s="58">
        <f t="shared" si="5"/>
        <v>0.19888444033808986</v>
      </c>
      <c r="L118" s="50">
        <v>84</v>
      </c>
      <c r="M118" s="150"/>
      <c r="N118" s="241"/>
      <c r="O118" s="241"/>
    </row>
    <row r="119" spans="1:16" s="51" customFormat="1" ht="15" customHeight="1" x14ac:dyDescent="0.25">
      <c r="B119" s="181" t="s">
        <v>90</v>
      </c>
      <c r="C119" s="182">
        <f>H119</f>
        <v>75571</v>
      </c>
      <c r="D119" s="183">
        <v>55572</v>
      </c>
      <c r="E119" s="183">
        <v>19999</v>
      </c>
      <c r="F119" s="185">
        <f>E119/C119</f>
        <v>0.26463855182543566</v>
      </c>
      <c r="G119" s="186" t="s">
        <v>135</v>
      </c>
      <c r="H119" s="187">
        <v>75571</v>
      </c>
      <c r="I119" s="183">
        <v>19999</v>
      </c>
      <c r="J119" s="188">
        <f t="shared" si="5"/>
        <v>0.26463855182543566</v>
      </c>
      <c r="K119" s="189"/>
      <c r="L119" s="190">
        <v>80</v>
      </c>
      <c r="M119" s="228"/>
      <c r="N119" s="241"/>
      <c r="O119" s="241"/>
    </row>
    <row r="120" spans="1:16" s="51" customFormat="1" ht="15" customHeight="1" x14ac:dyDescent="0.25">
      <c r="B120" s="62" t="s">
        <v>91</v>
      </c>
      <c r="C120" s="99">
        <f>H120</f>
        <v>9163</v>
      </c>
      <c r="D120" s="127">
        <v>6916</v>
      </c>
      <c r="E120" s="127">
        <v>2247</v>
      </c>
      <c r="F120" s="161">
        <f>E120/C120</f>
        <v>0.24522536287242169</v>
      </c>
      <c r="G120" s="178" t="s">
        <v>158</v>
      </c>
      <c r="H120" s="170">
        <v>9163</v>
      </c>
      <c r="I120" s="127">
        <v>2247</v>
      </c>
      <c r="J120" s="96">
        <f t="shared" si="5"/>
        <v>0.24522536287242169</v>
      </c>
      <c r="L120" s="50">
        <v>86</v>
      </c>
      <c r="M120" s="150"/>
      <c r="N120" s="241"/>
      <c r="O120" s="241"/>
      <c r="P120" s="241"/>
    </row>
    <row r="121" spans="1:16" s="51" customFormat="1" ht="15" customHeight="1" x14ac:dyDescent="0.25">
      <c r="B121" s="192" t="s">
        <v>92</v>
      </c>
      <c r="C121" s="193">
        <f>H121+H122+H123+H124+H125</f>
        <v>362140</v>
      </c>
      <c r="D121" s="195">
        <v>250396</v>
      </c>
      <c r="E121" s="195">
        <v>111744</v>
      </c>
      <c r="F121" s="217">
        <f>E121/C121</f>
        <v>0.30856574805323905</v>
      </c>
      <c r="G121" s="197" t="s">
        <v>185</v>
      </c>
      <c r="H121" s="198">
        <v>73693</v>
      </c>
      <c r="I121" s="195">
        <v>30587</v>
      </c>
      <c r="J121" s="232">
        <f t="shared" si="5"/>
        <v>0.41505977501255209</v>
      </c>
      <c r="K121" s="201" t="s">
        <v>176</v>
      </c>
      <c r="L121" s="218">
        <v>38</v>
      </c>
      <c r="M121" s="203">
        <v>73693</v>
      </c>
      <c r="N121" s="241"/>
      <c r="O121" s="241"/>
    </row>
    <row r="122" spans="1:16" s="51" customFormat="1" ht="15" customHeight="1" x14ac:dyDescent="0.25">
      <c r="B122" s="62" t="s">
        <v>92</v>
      </c>
      <c r="C122" s="142"/>
      <c r="D122" s="143"/>
      <c r="E122" s="143"/>
      <c r="F122" s="164"/>
      <c r="G122" s="178" t="s">
        <v>160</v>
      </c>
      <c r="H122" s="170">
        <v>77593</v>
      </c>
      <c r="I122" s="127">
        <v>22309</v>
      </c>
      <c r="J122" s="96">
        <f t="shared" si="5"/>
        <v>0.28751304885750001</v>
      </c>
      <c r="L122" s="50">
        <v>36</v>
      </c>
      <c r="M122" s="149">
        <v>77593</v>
      </c>
      <c r="N122" s="241"/>
      <c r="O122" s="241"/>
    </row>
    <row r="123" spans="1:16" s="51" customFormat="1" ht="15" customHeight="1" x14ac:dyDescent="0.25">
      <c r="B123" s="62" t="s">
        <v>92</v>
      </c>
      <c r="C123" s="140"/>
      <c r="D123" s="141"/>
      <c r="E123" s="141"/>
      <c r="F123" s="162"/>
      <c r="G123" s="178" t="s">
        <v>161</v>
      </c>
      <c r="H123" s="170">
        <v>89050</v>
      </c>
      <c r="I123" s="127">
        <v>22206</v>
      </c>
      <c r="J123" s="96">
        <f t="shared" si="5"/>
        <v>0.24936552498596296</v>
      </c>
      <c r="L123" s="50">
        <v>37</v>
      </c>
      <c r="M123" s="149">
        <v>89050</v>
      </c>
      <c r="N123" s="241"/>
      <c r="O123" s="241"/>
    </row>
    <row r="124" spans="1:16" s="51" customFormat="1" ht="15" customHeight="1" x14ac:dyDescent="0.25">
      <c r="B124" s="62" t="s">
        <v>92</v>
      </c>
      <c r="C124" s="140"/>
      <c r="D124" s="141"/>
      <c r="E124" s="141"/>
      <c r="F124" s="162"/>
      <c r="G124" s="178" t="s">
        <v>162</v>
      </c>
      <c r="H124" s="170">
        <v>85212</v>
      </c>
      <c r="I124" s="127">
        <v>25724</v>
      </c>
      <c r="J124" s="97">
        <f t="shared" si="5"/>
        <v>0.30188236398629303</v>
      </c>
      <c r="L124" s="50">
        <v>39</v>
      </c>
      <c r="M124" s="149">
        <v>85212</v>
      </c>
      <c r="N124" s="241"/>
      <c r="O124" s="241"/>
    </row>
    <row r="125" spans="1:16" s="51" customFormat="1" ht="15" customHeight="1" x14ac:dyDescent="0.25">
      <c r="B125" s="204" t="s">
        <v>92</v>
      </c>
      <c r="C125" s="205"/>
      <c r="D125" s="206"/>
      <c r="E125" s="206"/>
      <c r="F125" s="208"/>
      <c r="G125" s="209" t="s">
        <v>124</v>
      </c>
      <c r="H125" s="210">
        <v>36592</v>
      </c>
      <c r="I125" s="219">
        <v>10918</v>
      </c>
      <c r="J125" s="224">
        <f t="shared" si="5"/>
        <v>0.29837122868386534</v>
      </c>
      <c r="K125" s="213"/>
      <c r="L125" s="214">
        <v>40</v>
      </c>
      <c r="M125" s="226"/>
      <c r="N125" s="241"/>
      <c r="O125" s="241"/>
    </row>
    <row r="126" spans="1:16" s="51" customFormat="1" ht="15" customHeight="1" x14ac:dyDescent="0.25">
      <c r="B126" s="62" t="s">
        <v>93</v>
      </c>
      <c r="C126" s="99">
        <f>H126</f>
        <v>9013</v>
      </c>
      <c r="D126" s="127">
        <v>6815</v>
      </c>
      <c r="E126" s="127">
        <v>2198</v>
      </c>
      <c r="F126" s="161">
        <f>E126/C126</f>
        <v>0.24386996560523688</v>
      </c>
      <c r="G126" s="178" t="s">
        <v>121</v>
      </c>
      <c r="H126" s="170">
        <v>9013</v>
      </c>
      <c r="I126" s="127">
        <v>2198</v>
      </c>
      <c r="J126" s="96">
        <f t="shared" si="5"/>
        <v>0.24386996560523688</v>
      </c>
      <c r="L126" s="50">
        <v>94</v>
      </c>
      <c r="M126" s="150"/>
      <c r="N126" s="241"/>
      <c r="O126" s="241"/>
    </row>
    <row r="127" spans="1:16" s="51" customFormat="1" ht="15" customHeight="1" x14ac:dyDescent="0.25">
      <c r="B127" s="181" t="s">
        <v>31</v>
      </c>
      <c r="C127" s="182">
        <f>H127</f>
        <v>24913</v>
      </c>
      <c r="D127" s="183">
        <v>18231</v>
      </c>
      <c r="E127" s="183">
        <v>6682</v>
      </c>
      <c r="F127" s="185">
        <f>E127/C127</f>
        <v>0.2682133825713483</v>
      </c>
      <c r="G127" s="186" t="s">
        <v>133</v>
      </c>
      <c r="H127" s="187">
        <v>24913</v>
      </c>
      <c r="I127" s="183">
        <v>6682</v>
      </c>
      <c r="J127" s="188">
        <f t="shared" si="5"/>
        <v>0.2682133825713483</v>
      </c>
      <c r="K127" s="189"/>
      <c r="L127" s="190">
        <v>87</v>
      </c>
      <c r="M127" s="228"/>
      <c r="N127" s="241"/>
      <c r="O127" s="241"/>
    </row>
    <row r="128" spans="1:16" s="51" customFormat="1" ht="15" customHeight="1" x14ac:dyDescent="0.25">
      <c r="B128" s="62" t="s">
        <v>94</v>
      </c>
      <c r="C128" s="99">
        <f>H128</f>
        <v>53456</v>
      </c>
      <c r="D128" s="127">
        <v>38763</v>
      </c>
      <c r="E128" s="127">
        <v>14693</v>
      </c>
      <c r="F128" s="161">
        <f>E128/C128</f>
        <v>0.27486156839269682</v>
      </c>
      <c r="G128" s="178" t="s">
        <v>147</v>
      </c>
      <c r="H128" s="170">
        <v>53456</v>
      </c>
      <c r="I128" s="127">
        <v>14693</v>
      </c>
      <c r="J128" s="96">
        <f t="shared" si="5"/>
        <v>0.27486156839269682</v>
      </c>
      <c r="L128" s="50">
        <v>97</v>
      </c>
      <c r="M128" s="151"/>
      <c r="N128" s="241"/>
      <c r="O128" s="241"/>
    </row>
    <row r="129" spans="2:15" s="51" customFormat="1" ht="15" customHeight="1" x14ac:dyDescent="0.25">
      <c r="B129" s="181" t="s">
        <v>95</v>
      </c>
      <c r="C129" s="182">
        <f>H129</f>
        <v>7901</v>
      </c>
      <c r="D129" s="183">
        <v>6019</v>
      </c>
      <c r="E129" s="183">
        <v>1882</v>
      </c>
      <c r="F129" s="185">
        <f>E129/C129</f>
        <v>0.23819769649411468</v>
      </c>
      <c r="G129" s="186" t="s">
        <v>216</v>
      </c>
      <c r="H129" s="187">
        <v>7901</v>
      </c>
      <c r="I129" s="183">
        <v>1882</v>
      </c>
      <c r="J129" s="188">
        <f t="shared" si="5"/>
        <v>0.23819769649411468</v>
      </c>
      <c r="K129" s="189"/>
      <c r="L129" s="190">
        <v>95</v>
      </c>
      <c r="M129" s="216"/>
      <c r="N129" s="241"/>
      <c r="O129" s="241"/>
    </row>
    <row r="130" spans="2:15" s="51" customFormat="1" ht="15" customHeight="1" x14ac:dyDescent="0.25">
      <c r="B130" s="62" t="s">
        <v>96</v>
      </c>
      <c r="C130" s="99">
        <f>H130+H131</f>
        <v>30241</v>
      </c>
      <c r="D130" s="127">
        <v>23301</v>
      </c>
      <c r="E130" s="127">
        <v>6940</v>
      </c>
      <c r="F130" s="161">
        <f>E130/C130</f>
        <v>0.22948976555008102</v>
      </c>
      <c r="G130" s="178" t="s">
        <v>184</v>
      </c>
      <c r="H130" s="170">
        <v>8086</v>
      </c>
      <c r="I130" s="127">
        <v>1899</v>
      </c>
      <c r="J130" s="96">
        <f t="shared" si="5"/>
        <v>0.23485035864457085</v>
      </c>
      <c r="L130" s="50">
        <v>44</v>
      </c>
      <c r="M130" s="150"/>
      <c r="N130" s="241"/>
      <c r="O130" s="241"/>
    </row>
    <row r="131" spans="2:15" s="51" customFormat="1" ht="15" customHeight="1" x14ac:dyDescent="0.25">
      <c r="B131" s="62" t="s">
        <v>96</v>
      </c>
      <c r="C131" s="140"/>
      <c r="D131" s="141"/>
      <c r="E131" s="141"/>
      <c r="F131" s="162"/>
      <c r="G131" s="178" t="s">
        <v>139</v>
      </c>
      <c r="H131" s="170">
        <v>22155</v>
      </c>
      <c r="I131" s="127">
        <v>5041</v>
      </c>
      <c r="J131" s="96">
        <f t="shared" si="5"/>
        <v>0.2275332881967953</v>
      </c>
      <c r="L131" s="50">
        <v>89</v>
      </c>
      <c r="M131" s="150"/>
      <c r="N131" s="241"/>
      <c r="O131" s="241"/>
    </row>
    <row r="132" spans="2:15" s="51" customFormat="1" ht="15" customHeight="1" x14ac:dyDescent="0.25">
      <c r="B132" s="181" t="s">
        <v>97</v>
      </c>
      <c r="C132" s="182">
        <f>H132</f>
        <v>12460</v>
      </c>
      <c r="D132" s="183">
        <v>9075</v>
      </c>
      <c r="E132" s="183">
        <v>3385</v>
      </c>
      <c r="F132" s="185">
        <f>E132/C132</f>
        <v>0.271669341894061</v>
      </c>
      <c r="G132" s="186" t="s">
        <v>137</v>
      </c>
      <c r="H132" s="187">
        <v>12460</v>
      </c>
      <c r="I132" s="183">
        <v>3385</v>
      </c>
      <c r="J132" s="188">
        <f t="shared" si="5"/>
        <v>0.271669341894061</v>
      </c>
      <c r="K132" s="189"/>
      <c r="L132" s="190">
        <v>82</v>
      </c>
      <c r="M132" s="216"/>
      <c r="N132" s="241"/>
      <c r="O132" s="241"/>
    </row>
    <row r="133" spans="2:15" s="51" customFormat="1" ht="15" customHeight="1" x14ac:dyDescent="0.25">
      <c r="B133" s="62" t="s">
        <v>98</v>
      </c>
      <c r="C133" s="99">
        <f>H133+H134</f>
        <v>22325</v>
      </c>
      <c r="D133" s="127">
        <v>16194</v>
      </c>
      <c r="E133" s="127">
        <v>6131</v>
      </c>
      <c r="F133" s="161">
        <f>E133/C133</f>
        <v>0.27462486002239644</v>
      </c>
      <c r="G133" s="178" t="s">
        <v>140</v>
      </c>
      <c r="H133" s="170">
        <v>14271</v>
      </c>
      <c r="I133" s="127">
        <v>3786</v>
      </c>
      <c r="J133" s="96">
        <f t="shared" si="5"/>
        <v>0.26529325204961107</v>
      </c>
      <c r="L133" s="50">
        <v>69</v>
      </c>
      <c r="M133" s="150"/>
      <c r="N133" s="241"/>
      <c r="O133" s="241"/>
    </row>
    <row r="134" spans="2:15" s="51" customFormat="1" ht="15" customHeight="1" x14ac:dyDescent="0.25">
      <c r="B134" s="62" t="s">
        <v>98</v>
      </c>
      <c r="C134" s="140"/>
      <c r="D134" s="141"/>
      <c r="E134" s="141"/>
      <c r="F134" s="162"/>
      <c r="G134" s="178" t="s">
        <v>149</v>
      </c>
      <c r="H134" s="170">
        <v>8054</v>
      </c>
      <c r="I134" s="127">
        <v>2345</v>
      </c>
      <c r="J134" s="96">
        <f t="shared" si="5"/>
        <v>0.29115967221256517</v>
      </c>
      <c r="L134" s="50">
        <v>92</v>
      </c>
      <c r="M134" s="150"/>
      <c r="N134" s="241"/>
      <c r="O134" s="241"/>
    </row>
    <row r="135" spans="2:15" s="51" customFormat="1" ht="15" customHeight="1" x14ac:dyDescent="0.25">
      <c r="B135" s="181" t="s">
        <v>99</v>
      </c>
      <c r="C135" s="182">
        <f>H135</f>
        <v>36286</v>
      </c>
      <c r="D135" s="183">
        <v>26647</v>
      </c>
      <c r="E135" s="183">
        <v>9639</v>
      </c>
      <c r="F135" s="185">
        <f>E135/C135</f>
        <v>0.26563964063275092</v>
      </c>
      <c r="G135" s="186" t="s">
        <v>143</v>
      </c>
      <c r="H135" s="187">
        <v>36286</v>
      </c>
      <c r="I135" s="183">
        <v>9639</v>
      </c>
      <c r="J135" s="188">
        <f t="shared" ref="J135:J166" si="6">I135/H135</f>
        <v>0.26563964063275092</v>
      </c>
      <c r="K135" s="189"/>
      <c r="L135" s="190">
        <v>12</v>
      </c>
      <c r="M135" s="216"/>
      <c r="N135" s="241"/>
      <c r="O135" s="241"/>
    </row>
    <row r="136" spans="2:15" s="51" customFormat="1" ht="15" customHeight="1" x14ac:dyDescent="0.25">
      <c r="B136" s="62" t="s">
        <v>35</v>
      </c>
      <c r="C136" s="99">
        <f>H136</f>
        <v>17416</v>
      </c>
      <c r="D136" s="127">
        <v>12070</v>
      </c>
      <c r="E136" s="127">
        <v>5346</v>
      </c>
      <c r="F136" s="163">
        <f>E136/C136</f>
        <v>0.30695911805236564</v>
      </c>
      <c r="G136" s="178" t="s">
        <v>33</v>
      </c>
      <c r="H136" s="170">
        <v>17416</v>
      </c>
      <c r="I136" s="127">
        <v>5346</v>
      </c>
      <c r="J136" s="97">
        <f t="shared" si="6"/>
        <v>0.30695911805236564</v>
      </c>
      <c r="L136" s="50">
        <v>91</v>
      </c>
      <c r="M136" s="150"/>
      <c r="N136" s="241"/>
      <c r="O136" s="241"/>
    </row>
    <row r="137" spans="2:15" s="51" customFormat="1" ht="15" customHeight="1" x14ac:dyDescent="0.25">
      <c r="B137" s="192" t="s">
        <v>100</v>
      </c>
      <c r="C137" s="193">
        <f>H137+H138</f>
        <v>107052</v>
      </c>
      <c r="D137" s="195">
        <v>76334</v>
      </c>
      <c r="E137" s="195">
        <v>30718</v>
      </c>
      <c r="F137" s="196">
        <f>E137/C137</f>
        <v>0.28694466240705452</v>
      </c>
      <c r="G137" s="197" t="s">
        <v>145</v>
      </c>
      <c r="H137" s="198">
        <v>27451</v>
      </c>
      <c r="I137" s="195">
        <v>7612</v>
      </c>
      <c r="J137" s="200">
        <f t="shared" si="6"/>
        <v>0.27729408764708025</v>
      </c>
      <c r="K137" s="201"/>
      <c r="L137" s="218">
        <v>35</v>
      </c>
      <c r="M137" s="233"/>
      <c r="N137" s="241"/>
      <c r="O137" s="241"/>
    </row>
    <row r="138" spans="2:15" s="51" customFormat="1" ht="15" customHeight="1" x14ac:dyDescent="0.25">
      <c r="B138" s="204" t="s">
        <v>100</v>
      </c>
      <c r="C138" s="205"/>
      <c r="D138" s="206"/>
      <c r="E138" s="206"/>
      <c r="F138" s="208"/>
      <c r="G138" s="209" t="s">
        <v>163</v>
      </c>
      <c r="H138" s="210">
        <v>79601</v>
      </c>
      <c r="I138" s="219">
        <v>23106</v>
      </c>
      <c r="J138" s="224">
        <f t="shared" si="6"/>
        <v>0.29027273526714487</v>
      </c>
      <c r="K138" s="213"/>
      <c r="L138" s="214">
        <v>72</v>
      </c>
      <c r="M138" s="215">
        <v>79601</v>
      </c>
      <c r="N138" s="241"/>
      <c r="O138" s="241"/>
    </row>
    <row r="139" spans="2:15" s="51" customFormat="1" ht="15" customHeight="1" x14ac:dyDescent="0.25">
      <c r="B139" s="62" t="s">
        <v>101</v>
      </c>
      <c r="C139" s="99">
        <f>H139</f>
        <v>28268</v>
      </c>
      <c r="D139" s="127">
        <v>20381</v>
      </c>
      <c r="E139" s="127">
        <v>7887</v>
      </c>
      <c r="F139" s="161">
        <f>E139/C139</f>
        <v>0.27900806565728031</v>
      </c>
      <c r="G139" s="178" t="s">
        <v>124</v>
      </c>
      <c r="H139" s="170">
        <v>28268</v>
      </c>
      <c r="I139" s="127">
        <v>7887</v>
      </c>
      <c r="J139" s="96">
        <f t="shared" si="6"/>
        <v>0.27900806565728031</v>
      </c>
      <c r="L139" s="50">
        <v>40</v>
      </c>
      <c r="M139" s="150"/>
      <c r="N139" s="241"/>
      <c r="O139" s="241"/>
    </row>
    <row r="140" spans="2:15" s="51" customFormat="1" ht="15" customHeight="1" x14ac:dyDescent="0.25">
      <c r="B140" s="181" t="s">
        <v>102</v>
      </c>
      <c r="C140" s="182">
        <f>H140</f>
        <v>23456</v>
      </c>
      <c r="D140" s="183">
        <v>18368</v>
      </c>
      <c r="E140" s="183">
        <v>5088</v>
      </c>
      <c r="F140" s="185">
        <f>E140/C140</f>
        <v>0.21691678035470668</v>
      </c>
      <c r="G140" s="186" t="s">
        <v>137</v>
      </c>
      <c r="H140" s="187">
        <v>23456</v>
      </c>
      <c r="I140" s="183">
        <v>5088</v>
      </c>
      <c r="J140" s="188">
        <f t="shared" si="6"/>
        <v>0.21691678035470668</v>
      </c>
      <c r="K140" s="189"/>
      <c r="L140" s="190">
        <v>82</v>
      </c>
      <c r="M140" s="216"/>
      <c r="N140" s="241"/>
      <c r="O140" s="241"/>
    </row>
    <row r="141" spans="2:15" s="51" customFormat="1" ht="15" customHeight="1" x14ac:dyDescent="0.25">
      <c r="B141" s="62" t="s">
        <v>103</v>
      </c>
      <c r="C141" s="99">
        <f>H141</f>
        <v>81629</v>
      </c>
      <c r="D141" s="127">
        <v>55983</v>
      </c>
      <c r="E141" s="127">
        <v>25646</v>
      </c>
      <c r="F141" s="163">
        <f>E141/C141</f>
        <v>0.31417755944578518</v>
      </c>
      <c r="G141" s="178" t="s">
        <v>164</v>
      </c>
      <c r="H141" s="170">
        <v>81629</v>
      </c>
      <c r="I141" s="127">
        <v>25646</v>
      </c>
      <c r="J141" s="97">
        <f t="shared" si="6"/>
        <v>0.31417755944578518</v>
      </c>
      <c r="L141" s="50">
        <v>76</v>
      </c>
      <c r="M141" s="149">
        <v>81629</v>
      </c>
      <c r="N141" s="241"/>
      <c r="O141" s="241"/>
    </row>
    <row r="142" spans="2:15" s="51" customFormat="1" ht="15" customHeight="1" x14ac:dyDescent="0.25">
      <c r="B142" s="192" t="s">
        <v>37</v>
      </c>
      <c r="C142" s="193">
        <f>H142+H143</f>
        <v>45453</v>
      </c>
      <c r="D142" s="195">
        <v>31211</v>
      </c>
      <c r="E142" s="195">
        <v>14242</v>
      </c>
      <c r="F142" s="217">
        <f>E142/C142</f>
        <v>0.31333465337821487</v>
      </c>
      <c r="G142" s="197" t="s">
        <v>33</v>
      </c>
      <c r="H142" s="198">
        <v>8541</v>
      </c>
      <c r="I142" s="195">
        <v>2514</v>
      </c>
      <c r="J142" s="200">
        <f t="shared" si="6"/>
        <v>0.2943449244819108</v>
      </c>
      <c r="K142" s="201"/>
      <c r="L142" s="218">
        <v>91</v>
      </c>
      <c r="M142" s="227"/>
      <c r="N142" s="241"/>
      <c r="O142" s="241"/>
    </row>
    <row r="143" spans="2:15" s="51" customFormat="1" ht="15" customHeight="1" x14ac:dyDescent="0.25">
      <c r="B143" s="204" t="s">
        <v>37</v>
      </c>
      <c r="C143" s="205"/>
      <c r="D143" s="206"/>
      <c r="E143" s="206"/>
      <c r="F143" s="208"/>
      <c r="G143" s="209" t="s">
        <v>149</v>
      </c>
      <c r="H143" s="210">
        <v>36912</v>
      </c>
      <c r="I143" s="219">
        <v>11728</v>
      </c>
      <c r="J143" s="212">
        <f t="shared" si="6"/>
        <v>0.31772865192891203</v>
      </c>
      <c r="K143" s="213"/>
      <c r="L143" s="214">
        <v>92</v>
      </c>
      <c r="M143" s="226"/>
      <c r="N143" s="241"/>
      <c r="O143" s="241"/>
    </row>
    <row r="144" spans="2:15" s="51" customFormat="1" ht="15" customHeight="1" x14ac:dyDescent="0.25">
      <c r="B144" s="62" t="s">
        <v>104</v>
      </c>
      <c r="C144" s="99">
        <f>H144</f>
        <v>39526</v>
      </c>
      <c r="D144" s="127">
        <v>27678</v>
      </c>
      <c r="E144" s="127">
        <v>11848</v>
      </c>
      <c r="F144" s="163">
        <f>E144/C144</f>
        <v>0.2997520619339169</v>
      </c>
      <c r="G144" s="178" t="s">
        <v>165</v>
      </c>
      <c r="H144" s="170">
        <v>39526</v>
      </c>
      <c r="I144" s="127">
        <v>11848</v>
      </c>
      <c r="J144" s="97">
        <f t="shared" si="6"/>
        <v>0.2997520619339169</v>
      </c>
      <c r="L144" s="50">
        <v>88</v>
      </c>
      <c r="M144" s="149">
        <v>73553</v>
      </c>
      <c r="N144" s="241"/>
      <c r="O144" s="241"/>
    </row>
    <row r="145" spans="2:15" s="51" customFormat="1" ht="15" customHeight="1" x14ac:dyDescent="0.25">
      <c r="B145" s="181" t="s">
        <v>105</v>
      </c>
      <c r="C145" s="182">
        <f>H145</f>
        <v>44241</v>
      </c>
      <c r="D145" s="183">
        <v>29621</v>
      </c>
      <c r="E145" s="183">
        <v>14620</v>
      </c>
      <c r="F145" s="229">
        <f>E145/C145</f>
        <v>0.33046269297710268</v>
      </c>
      <c r="G145" s="186" t="s">
        <v>118</v>
      </c>
      <c r="H145" s="187">
        <v>44241</v>
      </c>
      <c r="I145" s="183">
        <v>14620</v>
      </c>
      <c r="J145" s="230">
        <f t="shared" si="6"/>
        <v>0.33046269297710268</v>
      </c>
      <c r="K145" s="189"/>
      <c r="L145" s="190">
        <v>90</v>
      </c>
      <c r="M145" s="228"/>
      <c r="N145" s="241"/>
      <c r="O145" s="241"/>
    </row>
    <row r="146" spans="2:15" s="51" customFormat="1" ht="15" customHeight="1" x14ac:dyDescent="0.25">
      <c r="B146" s="62" t="s">
        <v>106</v>
      </c>
      <c r="C146" s="99">
        <f>H146</f>
        <v>34027</v>
      </c>
      <c r="D146" s="127">
        <v>25188</v>
      </c>
      <c r="E146" s="127">
        <v>8839</v>
      </c>
      <c r="F146" s="161">
        <f>E146/C146</f>
        <v>0.25976430481676316</v>
      </c>
      <c r="G146" s="178" t="s">
        <v>165</v>
      </c>
      <c r="H146" s="170">
        <v>34027</v>
      </c>
      <c r="I146" s="127">
        <v>8839</v>
      </c>
      <c r="J146" s="96">
        <f t="shared" si="6"/>
        <v>0.25976430481676316</v>
      </c>
      <c r="L146" s="50">
        <v>88</v>
      </c>
      <c r="M146" s="150"/>
      <c r="N146" s="241"/>
      <c r="O146" s="241"/>
    </row>
    <row r="147" spans="2:15" s="51" customFormat="1" ht="15" customHeight="1" x14ac:dyDescent="0.25">
      <c r="B147" s="181" t="s">
        <v>107</v>
      </c>
      <c r="C147" s="182">
        <f>H147</f>
        <v>32413</v>
      </c>
      <c r="D147" s="183">
        <v>23857</v>
      </c>
      <c r="E147" s="183">
        <v>8556</v>
      </c>
      <c r="F147" s="185">
        <f>E147/C147</f>
        <v>0.26396816092308639</v>
      </c>
      <c r="G147" s="186" t="s">
        <v>128</v>
      </c>
      <c r="H147" s="187">
        <v>32413</v>
      </c>
      <c r="I147" s="183">
        <v>8556</v>
      </c>
      <c r="J147" s="188">
        <f t="shared" si="6"/>
        <v>0.26396816092308639</v>
      </c>
      <c r="K147" s="189"/>
      <c r="L147" s="190">
        <v>85</v>
      </c>
      <c r="M147" s="216"/>
      <c r="N147" s="241"/>
      <c r="O147" s="241"/>
    </row>
    <row r="148" spans="2:15" s="51" customFormat="1" ht="15" customHeight="1" x14ac:dyDescent="0.25">
      <c r="B148" s="62" t="s">
        <v>108</v>
      </c>
      <c r="C148" s="99">
        <f>H148+H149+H150+H151</f>
        <v>245206</v>
      </c>
      <c r="D148" s="127">
        <v>179379</v>
      </c>
      <c r="E148" s="127">
        <v>65827</v>
      </c>
      <c r="F148" s="161">
        <f>E148/C148</f>
        <v>0.26845591054052509</v>
      </c>
      <c r="G148" s="178" t="s">
        <v>166</v>
      </c>
      <c r="H148" s="170">
        <v>85055</v>
      </c>
      <c r="I148" s="127">
        <v>21455</v>
      </c>
      <c r="J148" s="96">
        <f t="shared" si="6"/>
        <v>0.2522485450590794</v>
      </c>
      <c r="L148" s="50">
        <v>48</v>
      </c>
      <c r="M148" s="149">
        <v>85055</v>
      </c>
      <c r="N148" s="241"/>
      <c r="O148" s="241"/>
    </row>
    <row r="149" spans="2:15" s="51" customFormat="1" ht="15" customHeight="1" x14ac:dyDescent="0.25">
      <c r="B149" s="62" t="s">
        <v>108</v>
      </c>
      <c r="C149" s="140"/>
      <c r="D149" s="141"/>
      <c r="E149" s="141"/>
      <c r="F149" s="162"/>
      <c r="G149" s="178" t="s">
        <v>167</v>
      </c>
      <c r="H149" s="170">
        <v>72842</v>
      </c>
      <c r="I149" s="127">
        <v>22047</v>
      </c>
      <c r="J149" s="97">
        <f t="shared" si="6"/>
        <v>0.30266878998380053</v>
      </c>
      <c r="L149" s="50">
        <v>49</v>
      </c>
      <c r="M149" s="149">
        <v>72842</v>
      </c>
      <c r="N149" s="241"/>
      <c r="O149" s="241"/>
    </row>
    <row r="150" spans="2:15" s="51" customFormat="1" ht="15" customHeight="1" x14ac:dyDescent="0.25">
      <c r="B150" s="62" t="s">
        <v>108</v>
      </c>
      <c r="C150" s="140"/>
      <c r="D150" s="141"/>
      <c r="E150" s="141"/>
      <c r="F150" s="162"/>
      <c r="G150" s="178" t="s">
        <v>168</v>
      </c>
      <c r="H150" s="170">
        <v>73952</v>
      </c>
      <c r="I150" s="127">
        <v>19154</v>
      </c>
      <c r="J150" s="96">
        <f t="shared" si="6"/>
        <v>0.2590058416270013</v>
      </c>
      <c r="L150" s="50">
        <v>50</v>
      </c>
      <c r="M150" s="149">
        <v>73952</v>
      </c>
      <c r="N150" s="241"/>
      <c r="O150" s="241"/>
    </row>
    <row r="151" spans="2:15" s="51" customFormat="1" ht="15" customHeight="1" x14ac:dyDescent="0.25">
      <c r="B151" s="62" t="s">
        <v>108</v>
      </c>
      <c r="C151" s="140"/>
      <c r="D151" s="141"/>
      <c r="E151" s="141"/>
      <c r="F151" s="162"/>
      <c r="G151" s="178" t="s">
        <v>169</v>
      </c>
      <c r="H151" s="170">
        <v>13357</v>
      </c>
      <c r="I151" s="127">
        <v>3171</v>
      </c>
      <c r="J151" s="96">
        <f t="shared" si="6"/>
        <v>0.23740360859474433</v>
      </c>
      <c r="L151" s="50">
        <v>51</v>
      </c>
      <c r="M151" s="149">
        <v>71299</v>
      </c>
      <c r="N151" s="241"/>
      <c r="O151" s="241"/>
    </row>
    <row r="152" spans="2:15" s="51" customFormat="1" ht="15" customHeight="1" x14ac:dyDescent="0.25">
      <c r="B152" s="192" t="s">
        <v>109</v>
      </c>
      <c r="C152" s="193">
        <f>H152+H153+H154+H155+H156</f>
        <v>367625</v>
      </c>
      <c r="D152" s="195">
        <v>264701</v>
      </c>
      <c r="E152" s="195">
        <v>102924</v>
      </c>
      <c r="F152" s="196">
        <f>E152/C152</f>
        <v>0.27997007820469227</v>
      </c>
      <c r="G152" s="197" t="s">
        <v>170</v>
      </c>
      <c r="H152" s="198">
        <v>88416</v>
      </c>
      <c r="I152" s="195">
        <v>20612</v>
      </c>
      <c r="J152" s="200">
        <f t="shared" si="6"/>
        <v>0.23312522620340209</v>
      </c>
      <c r="K152" s="201"/>
      <c r="L152" s="218">
        <v>31</v>
      </c>
      <c r="M152" s="203">
        <v>88416</v>
      </c>
      <c r="N152" s="241"/>
      <c r="O152" s="241"/>
    </row>
    <row r="153" spans="2:15" s="51" customFormat="1" ht="15" customHeight="1" x14ac:dyDescent="0.25">
      <c r="B153" s="62" t="s">
        <v>109</v>
      </c>
      <c r="C153" s="140"/>
      <c r="D153" s="141"/>
      <c r="E153" s="141"/>
      <c r="F153" s="162"/>
      <c r="G153" s="178" t="s">
        <v>171</v>
      </c>
      <c r="H153" s="170">
        <v>77667</v>
      </c>
      <c r="I153" s="127">
        <v>23646</v>
      </c>
      <c r="J153" s="97">
        <f t="shared" si="6"/>
        <v>0.30445362895438216</v>
      </c>
      <c r="L153" s="50">
        <v>32</v>
      </c>
      <c r="M153" s="149">
        <v>77667</v>
      </c>
      <c r="N153" s="241"/>
      <c r="O153" s="241"/>
    </row>
    <row r="154" spans="2:15" s="51" customFormat="1" ht="15" customHeight="1" x14ac:dyDescent="0.25">
      <c r="B154" s="62" t="s">
        <v>109</v>
      </c>
      <c r="C154" s="140"/>
      <c r="D154" s="141"/>
      <c r="E154" s="141"/>
      <c r="F154" s="162"/>
      <c r="G154" s="178" t="s">
        <v>192</v>
      </c>
      <c r="H154" s="170">
        <v>79231</v>
      </c>
      <c r="I154" s="127">
        <v>28491</v>
      </c>
      <c r="J154" s="97">
        <f t="shared" si="6"/>
        <v>0.35959409826961669</v>
      </c>
      <c r="L154" s="50">
        <v>33</v>
      </c>
      <c r="M154" s="149">
        <v>79231</v>
      </c>
      <c r="N154" s="241"/>
      <c r="O154" s="241"/>
    </row>
    <row r="155" spans="2:15" s="51" customFormat="1" ht="15" customHeight="1" x14ac:dyDescent="0.25">
      <c r="B155" s="62" t="s">
        <v>109</v>
      </c>
      <c r="C155" s="140"/>
      <c r="D155" s="141"/>
      <c r="E155" s="141"/>
      <c r="F155" s="162"/>
      <c r="G155" s="178" t="s">
        <v>214</v>
      </c>
      <c r="H155" s="170">
        <v>85681</v>
      </c>
      <c r="I155" s="127">
        <v>20898</v>
      </c>
      <c r="J155" s="96">
        <f t="shared" si="6"/>
        <v>0.24390471633150873</v>
      </c>
      <c r="L155" s="50">
        <v>34</v>
      </c>
      <c r="M155" s="149">
        <v>85681</v>
      </c>
      <c r="N155" s="241"/>
      <c r="O155" s="241"/>
    </row>
    <row r="156" spans="2:15" s="51" customFormat="1" ht="15" customHeight="1" x14ac:dyDescent="0.25">
      <c r="B156" s="204" t="s">
        <v>109</v>
      </c>
      <c r="C156" s="205"/>
      <c r="D156" s="206"/>
      <c r="E156" s="206"/>
      <c r="F156" s="208"/>
      <c r="G156" s="209" t="s">
        <v>145</v>
      </c>
      <c r="H156" s="210">
        <v>36630</v>
      </c>
      <c r="I156" s="219">
        <v>9277</v>
      </c>
      <c r="J156" s="224">
        <f t="shared" si="6"/>
        <v>0.25326235326235325</v>
      </c>
      <c r="K156" s="213" t="s">
        <v>182</v>
      </c>
      <c r="L156" s="214">
        <v>35</v>
      </c>
      <c r="M156" s="225"/>
      <c r="N156" s="241"/>
      <c r="O156" s="241"/>
    </row>
    <row r="157" spans="2:15" s="51" customFormat="1" ht="15" customHeight="1" x14ac:dyDescent="0.25">
      <c r="B157" s="62" t="s">
        <v>110</v>
      </c>
      <c r="C157" s="99">
        <f>H157+H158</f>
        <v>134260</v>
      </c>
      <c r="D157" s="127">
        <v>96718</v>
      </c>
      <c r="E157" s="127">
        <v>37542</v>
      </c>
      <c r="F157" s="161">
        <f>E157/C157</f>
        <v>0.2796216296737673</v>
      </c>
      <c r="G157" s="178" t="s">
        <v>172</v>
      </c>
      <c r="H157" s="170">
        <v>82873</v>
      </c>
      <c r="I157" s="127">
        <v>24395</v>
      </c>
      <c r="J157" s="96">
        <f t="shared" si="6"/>
        <v>0.29436607821606553</v>
      </c>
      <c r="L157" s="50">
        <v>64</v>
      </c>
      <c r="M157" s="149">
        <v>82873</v>
      </c>
      <c r="N157" s="241"/>
      <c r="O157" s="241"/>
    </row>
    <row r="158" spans="2:15" s="51" customFormat="1" ht="15" customHeight="1" x14ac:dyDescent="0.25">
      <c r="B158" s="62" t="s">
        <v>110</v>
      </c>
      <c r="C158" s="140"/>
      <c r="D158" s="141"/>
      <c r="E158" s="141"/>
      <c r="F158" s="162"/>
      <c r="G158" s="178" t="s">
        <v>120</v>
      </c>
      <c r="H158" s="170">
        <v>51387</v>
      </c>
      <c r="I158" s="127">
        <v>13147</v>
      </c>
      <c r="J158" s="96">
        <f t="shared" si="6"/>
        <v>0.25584291746939886</v>
      </c>
      <c r="L158" s="50">
        <v>65</v>
      </c>
      <c r="M158" s="150"/>
      <c r="N158" s="241"/>
      <c r="O158" s="241"/>
    </row>
    <row r="159" spans="2:15" s="51" customFormat="1" ht="15" customHeight="1" x14ac:dyDescent="0.25">
      <c r="B159" s="181" t="s">
        <v>111</v>
      </c>
      <c r="C159" s="182">
        <f>H159</f>
        <v>57942</v>
      </c>
      <c r="D159" s="183">
        <v>42819</v>
      </c>
      <c r="E159" s="183">
        <v>15123</v>
      </c>
      <c r="F159" s="185">
        <f>E159/C159</f>
        <v>0.26100238169203688</v>
      </c>
      <c r="G159" s="186" t="s">
        <v>169</v>
      </c>
      <c r="H159" s="187">
        <v>57942</v>
      </c>
      <c r="I159" s="183">
        <v>15123</v>
      </c>
      <c r="J159" s="188">
        <f t="shared" si="6"/>
        <v>0.26100238169203688</v>
      </c>
      <c r="K159" s="189"/>
      <c r="L159" s="190">
        <v>51</v>
      </c>
      <c r="M159" s="228"/>
      <c r="N159" s="241"/>
      <c r="O159" s="241"/>
    </row>
    <row r="160" spans="2:15" s="51" customFormat="1" ht="15" customHeight="1" x14ac:dyDescent="0.25">
      <c r="B160" s="62" t="s">
        <v>27</v>
      </c>
      <c r="C160" s="99">
        <f>H160</f>
        <v>44377</v>
      </c>
      <c r="D160" s="127">
        <v>34237</v>
      </c>
      <c r="E160" s="127">
        <v>10140</v>
      </c>
      <c r="F160" s="161">
        <f>E160/C160</f>
        <v>0.22849674380872975</v>
      </c>
      <c r="G160" s="178" t="s">
        <v>158</v>
      </c>
      <c r="H160" s="170">
        <v>44377</v>
      </c>
      <c r="I160" s="127">
        <v>10140</v>
      </c>
      <c r="J160" s="96">
        <f t="shared" si="6"/>
        <v>0.22849674380872975</v>
      </c>
      <c r="L160" s="50">
        <v>86</v>
      </c>
      <c r="M160" s="150"/>
      <c r="N160" s="241"/>
      <c r="O160" s="241"/>
    </row>
    <row r="161" spans="1:15" s="51" customFormat="1" ht="15" customHeight="1" x14ac:dyDescent="0.25">
      <c r="A161" s="189"/>
      <c r="B161" s="181" t="s">
        <v>112</v>
      </c>
      <c r="C161" s="182">
        <f>H161</f>
        <v>19928</v>
      </c>
      <c r="D161" s="183">
        <v>14368</v>
      </c>
      <c r="E161" s="183">
        <v>5560</v>
      </c>
      <c r="F161" s="185">
        <f>E161/C161</f>
        <v>0.27900441589723002</v>
      </c>
      <c r="G161" s="186" t="s">
        <v>137</v>
      </c>
      <c r="H161" s="187">
        <v>19928</v>
      </c>
      <c r="I161" s="183">
        <v>5560</v>
      </c>
      <c r="J161" s="188">
        <f t="shared" si="6"/>
        <v>0.27900441589723002</v>
      </c>
      <c r="K161" s="189"/>
      <c r="L161" s="190">
        <v>82</v>
      </c>
      <c r="M161" s="216"/>
      <c r="N161" s="241"/>
      <c r="O161" s="241"/>
    </row>
    <row r="162" spans="1:15" s="51" customFormat="1" ht="15" customHeight="1" x14ac:dyDescent="0.25">
      <c r="B162" s="62" t="s">
        <v>113</v>
      </c>
      <c r="C162" s="99">
        <f>H162</f>
        <v>8333</v>
      </c>
      <c r="D162" s="127">
        <v>5730</v>
      </c>
      <c r="E162" s="127">
        <v>2603</v>
      </c>
      <c r="F162" s="163">
        <f>E162/C162</f>
        <v>0.31237249489979602</v>
      </c>
      <c r="G162" s="178" t="s">
        <v>149</v>
      </c>
      <c r="H162" s="170">
        <v>8333</v>
      </c>
      <c r="I162" s="127">
        <v>2603</v>
      </c>
      <c r="J162" s="97">
        <f t="shared" si="6"/>
        <v>0.31237249489979602</v>
      </c>
      <c r="L162" s="50">
        <v>92</v>
      </c>
      <c r="M162" s="150"/>
      <c r="N162" s="241"/>
      <c r="O162" s="241"/>
    </row>
    <row r="163" spans="1:15" s="51" customFormat="1" ht="15" customHeight="1" x14ac:dyDescent="0.25">
      <c r="B163" s="192" t="s">
        <v>8</v>
      </c>
      <c r="C163" s="193">
        <f>H163+H164</f>
        <v>170943</v>
      </c>
      <c r="D163" s="195">
        <v>129816</v>
      </c>
      <c r="E163" s="195">
        <v>41127</v>
      </c>
      <c r="F163" s="196">
        <f>E163/C163</f>
        <v>0.24058896825257542</v>
      </c>
      <c r="G163" s="197" t="s">
        <v>173</v>
      </c>
      <c r="H163" s="198">
        <v>88700</v>
      </c>
      <c r="I163" s="195">
        <v>21084</v>
      </c>
      <c r="J163" s="200">
        <f t="shared" si="6"/>
        <v>0.23770011273957159</v>
      </c>
      <c r="K163" s="201"/>
      <c r="L163" s="218">
        <v>55</v>
      </c>
      <c r="M163" s="203">
        <v>88700</v>
      </c>
      <c r="N163" s="241"/>
      <c r="O163" s="241"/>
    </row>
    <row r="164" spans="1:15" s="51" customFormat="1" ht="15" customHeight="1" x14ac:dyDescent="0.25">
      <c r="B164" s="204" t="s">
        <v>8</v>
      </c>
      <c r="C164" s="205"/>
      <c r="D164" s="206"/>
      <c r="E164" s="206"/>
      <c r="F164" s="208"/>
      <c r="G164" s="209" t="s">
        <v>174</v>
      </c>
      <c r="H164" s="210">
        <v>82243</v>
      </c>
      <c r="I164" s="219">
        <v>20043</v>
      </c>
      <c r="J164" s="224">
        <f t="shared" si="6"/>
        <v>0.24370463139720097</v>
      </c>
      <c r="K164" s="213"/>
      <c r="L164" s="214">
        <v>56</v>
      </c>
      <c r="M164" s="242">
        <v>82243</v>
      </c>
      <c r="N164" s="241"/>
      <c r="O164" s="241"/>
    </row>
    <row r="165" spans="1:15" s="51" customFormat="1" ht="15" customHeight="1" x14ac:dyDescent="0.25">
      <c r="B165" s="62" t="s">
        <v>114</v>
      </c>
      <c r="C165" s="99">
        <f>H165+H166</f>
        <v>41901</v>
      </c>
      <c r="D165" s="127">
        <v>29635</v>
      </c>
      <c r="E165" s="127">
        <v>12266</v>
      </c>
      <c r="F165" s="161">
        <f>E165/C165</f>
        <v>0.29273764349299541</v>
      </c>
      <c r="G165" s="178" t="s">
        <v>121</v>
      </c>
      <c r="H165" s="170">
        <v>11341</v>
      </c>
      <c r="I165" s="127">
        <v>3239</v>
      </c>
      <c r="J165" s="96">
        <f t="shared" si="6"/>
        <v>0.28560091702671719</v>
      </c>
      <c r="L165" s="50">
        <v>94</v>
      </c>
      <c r="M165" s="150"/>
      <c r="N165" s="241"/>
      <c r="O165" s="241"/>
    </row>
    <row r="166" spans="1:15" s="51" customFormat="1" ht="15" customHeight="1" x14ac:dyDescent="0.25">
      <c r="B166" s="62" t="s">
        <v>114</v>
      </c>
      <c r="C166" s="140"/>
      <c r="D166" s="141"/>
      <c r="E166" s="141"/>
      <c r="F166" s="162"/>
      <c r="G166" s="178" t="s">
        <v>203</v>
      </c>
      <c r="H166" s="170">
        <v>30560</v>
      </c>
      <c r="I166" s="127">
        <v>9027</v>
      </c>
      <c r="J166" s="96">
        <f t="shared" si="6"/>
        <v>0.29538612565445027</v>
      </c>
      <c r="L166" s="50">
        <v>95</v>
      </c>
      <c r="M166" s="151"/>
      <c r="N166" s="241"/>
      <c r="O166" s="241"/>
    </row>
    <row r="167" spans="1:15" s="51" customFormat="1" ht="15" customHeight="1" x14ac:dyDescent="0.25">
      <c r="B167" s="181" t="s">
        <v>54</v>
      </c>
      <c r="C167" s="182">
        <f>H167</f>
        <v>72389</v>
      </c>
      <c r="D167" s="183">
        <v>51916</v>
      </c>
      <c r="E167" s="183">
        <v>20473</v>
      </c>
      <c r="F167" s="185">
        <f>E167/C167</f>
        <v>0.28281921286383288</v>
      </c>
      <c r="G167" s="186" t="s">
        <v>53</v>
      </c>
      <c r="H167" s="187">
        <v>72389</v>
      </c>
      <c r="I167" s="183">
        <v>20473</v>
      </c>
      <c r="J167" s="188">
        <f t="shared" ref="J167:J171" si="7">I167/H167</f>
        <v>0.28281921286383288</v>
      </c>
      <c r="K167" s="189" t="s">
        <v>181</v>
      </c>
      <c r="L167" s="190">
        <v>77</v>
      </c>
      <c r="M167" s="191">
        <v>72389</v>
      </c>
      <c r="N167" s="241"/>
      <c r="O167" s="241"/>
    </row>
    <row r="168" spans="1:15" s="51" customFormat="1" ht="15" customHeight="1" x14ac:dyDescent="0.25">
      <c r="B168" s="62" t="s">
        <v>115</v>
      </c>
      <c r="C168" s="99">
        <f>H168</f>
        <v>24459</v>
      </c>
      <c r="D168" s="127">
        <v>17924</v>
      </c>
      <c r="E168" s="127">
        <v>6535</v>
      </c>
      <c r="F168" s="161">
        <f>E168/C168</f>
        <v>0.26718181446502309</v>
      </c>
      <c r="G168" s="178" t="s">
        <v>136</v>
      </c>
      <c r="H168" s="171">
        <v>24459</v>
      </c>
      <c r="I168" s="127">
        <v>6535</v>
      </c>
      <c r="J168" s="96">
        <f t="shared" si="7"/>
        <v>0.26718181446502309</v>
      </c>
      <c r="L168" s="50">
        <v>81</v>
      </c>
      <c r="M168" s="150"/>
      <c r="N168" s="241"/>
      <c r="O168" s="241"/>
    </row>
    <row r="169" spans="1:15" s="51" customFormat="1" ht="15" customHeight="1" x14ac:dyDescent="0.25">
      <c r="B169" s="192" t="s">
        <v>116</v>
      </c>
      <c r="C169" s="193">
        <f>H169+H170</f>
        <v>91480</v>
      </c>
      <c r="D169" s="195">
        <v>63131</v>
      </c>
      <c r="E169" s="195">
        <v>28349</v>
      </c>
      <c r="F169" s="217">
        <f>E169/C169</f>
        <v>0.30989287275907301</v>
      </c>
      <c r="G169" s="197" t="s">
        <v>184</v>
      </c>
      <c r="H169" s="198">
        <v>11211</v>
      </c>
      <c r="I169" s="195">
        <v>3528</v>
      </c>
      <c r="J169" s="220">
        <f t="shared" si="7"/>
        <v>0.31469092855231467</v>
      </c>
      <c r="K169" s="201"/>
      <c r="L169" s="218">
        <v>44</v>
      </c>
      <c r="M169" s="227"/>
    </row>
    <row r="170" spans="1:15" s="51" customFormat="1" ht="15" customHeight="1" x14ac:dyDescent="0.25">
      <c r="B170" s="204" t="s">
        <v>116</v>
      </c>
      <c r="C170" s="205"/>
      <c r="D170" s="206"/>
      <c r="E170" s="206"/>
      <c r="F170" s="208"/>
      <c r="G170" s="209" t="s">
        <v>175</v>
      </c>
      <c r="H170" s="210">
        <v>80269</v>
      </c>
      <c r="I170" s="219">
        <v>24821</v>
      </c>
      <c r="J170" s="212">
        <f t="shared" si="7"/>
        <v>0.30922273854165366</v>
      </c>
      <c r="K170" s="213"/>
      <c r="L170" s="214">
        <v>75</v>
      </c>
      <c r="M170" s="215">
        <v>80269</v>
      </c>
    </row>
    <row r="171" spans="1:15" s="51" customFormat="1" ht="15" customHeight="1" x14ac:dyDescent="0.25">
      <c r="B171" s="62" t="s">
        <v>32</v>
      </c>
      <c r="C171" s="99">
        <f>D171+E171</f>
        <v>14871</v>
      </c>
      <c r="D171" s="127">
        <v>11013</v>
      </c>
      <c r="E171" s="127">
        <v>3858</v>
      </c>
      <c r="F171" s="161">
        <f>E171/C171</f>
        <v>0.25943110752471255</v>
      </c>
      <c r="G171" s="178" t="s">
        <v>133</v>
      </c>
      <c r="H171" s="170">
        <v>14871</v>
      </c>
      <c r="I171" s="127">
        <v>3858</v>
      </c>
      <c r="J171" s="96">
        <f t="shared" si="7"/>
        <v>0.25943110752471255</v>
      </c>
      <c r="L171" s="50">
        <v>87</v>
      </c>
      <c r="M171" s="153"/>
    </row>
    <row r="172" spans="1:15" s="51" customFormat="1" ht="15" customHeight="1" thickBot="1" x14ac:dyDescent="0.3">
      <c r="B172" s="64" t="s">
        <v>227</v>
      </c>
      <c r="C172" s="144">
        <f>SUM(C7:C171)</f>
        <v>7947041</v>
      </c>
      <c r="D172" s="128">
        <f>SUM(D1:D156)</f>
        <v>5137954</v>
      </c>
      <c r="E172" s="128">
        <f>SUM(E7:E171)</f>
        <v>2311695</v>
      </c>
      <c r="F172" s="166"/>
      <c r="G172" s="179"/>
      <c r="H172" s="172">
        <f>SUM(H7:H171)</f>
        <v>7947041</v>
      </c>
      <c r="I172" s="128">
        <f>SUM(I7:I171)</f>
        <v>2311695</v>
      </c>
      <c r="J172" s="93"/>
      <c r="K172" s="59"/>
      <c r="L172" s="59"/>
      <c r="M172" s="154">
        <f>SUM(M7:M171)</f>
        <v>7947041</v>
      </c>
      <c r="N172" s="135"/>
    </row>
    <row r="173" spans="1:15" ht="15" thickBot="1" x14ac:dyDescent="0.25"/>
    <row r="174" spans="1:15" s="35" customFormat="1" ht="30" customHeight="1" x14ac:dyDescent="0.3">
      <c r="A174" s="102"/>
      <c r="B174" s="103" t="s">
        <v>240</v>
      </c>
      <c r="C174" s="129"/>
      <c r="D174" s="129"/>
      <c r="E174" s="129"/>
      <c r="F174" s="104"/>
      <c r="G174" s="104"/>
      <c r="H174" s="104"/>
      <c r="I174" s="129"/>
      <c r="J174" s="104"/>
      <c r="K174" s="104"/>
      <c r="L174" s="104"/>
      <c r="M174" s="155"/>
      <c r="N174" s="101"/>
      <c r="O174" s="102"/>
    </row>
    <row r="175" spans="1:15" s="36" customFormat="1" ht="15.75" x14ac:dyDescent="0.25">
      <c r="B175" s="106" t="s">
        <v>237</v>
      </c>
      <c r="C175" s="130"/>
      <c r="D175" s="130"/>
      <c r="E175" s="130"/>
      <c r="G175" s="107"/>
      <c r="I175" s="130"/>
      <c r="M175" s="130"/>
      <c r="N175" s="106"/>
    </row>
    <row r="176" spans="1:15" s="36" customFormat="1" ht="15.75" x14ac:dyDescent="0.25">
      <c r="B176" s="106" t="s">
        <v>246</v>
      </c>
      <c r="C176" s="130"/>
      <c r="D176" s="130"/>
      <c r="E176" s="130"/>
      <c r="G176" s="107"/>
      <c r="I176" s="130"/>
      <c r="M176" s="130"/>
      <c r="N176" s="106"/>
    </row>
    <row r="177" spans="2:14" s="36" customFormat="1" ht="15.75" x14ac:dyDescent="0.25">
      <c r="B177" s="106" t="s">
        <v>245</v>
      </c>
      <c r="C177" s="130"/>
      <c r="D177" s="130"/>
      <c r="E177" s="130"/>
      <c r="G177" s="107"/>
      <c r="I177" s="130"/>
      <c r="M177" s="130"/>
      <c r="N177" s="106"/>
    </row>
    <row r="178" spans="2:14" customFormat="1" ht="15" x14ac:dyDescent="0.25">
      <c r="B178" s="105"/>
      <c r="C178" s="131"/>
      <c r="D178" s="131"/>
      <c r="E178" s="131"/>
      <c r="G178" s="108"/>
      <c r="I178" s="131"/>
      <c r="M178" s="131"/>
      <c r="N178" s="105"/>
    </row>
    <row r="179" spans="2:14" s="36" customFormat="1" ht="15.75" x14ac:dyDescent="0.25">
      <c r="B179" s="106" t="s">
        <v>239</v>
      </c>
      <c r="C179" s="130"/>
      <c r="D179" s="130"/>
      <c r="E179" s="130"/>
      <c r="I179" s="130"/>
      <c r="M179" s="130"/>
      <c r="N179" s="106"/>
    </row>
    <row r="180" spans="2:14" customFormat="1" ht="15" x14ac:dyDescent="0.25">
      <c r="B180" s="105" t="s">
        <v>238</v>
      </c>
      <c r="C180" s="131"/>
      <c r="D180" s="131"/>
      <c r="E180" s="131"/>
      <c r="I180" s="131"/>
      <c r="M180" s="131"/>
      <c r="N180" s="105"/>
    </row>
    <row r="181" spans="2:14" s="37" customFormat="1" ht="15.75" x14ac:dyDescent="0.25">
      <c r="B181" s="106" t="s">
        <v>183</v>
      </c>
      <c r="C181" s="130"/>
      <c r="D181" s="130"/>
      <c r="E181" s="130"/>
      <c r="F181" s="36"/>
      <c r="G181" s="36"/>
      <c r="H181" s="36"/>
      <c r="I181" s="132"/>
      <c r="L181" s="36"/>
      <c r="M181" s="132"/>
      <c r="N181" s="112"/>
    </row>
    <row r="182" spans="2:14" s="36" customFormat="1" ht="15.75" x14ac:dyDescent="0.25">
      <c r="B182" s="246">
        <v>51</v>
      </c>
      <c r="C182" s="243" t="s">
        <v>241</v>
      </c>
      <c r="D182" s="145"/>
      <c r="E182" s="145"/>
      <c r="F182" s="111"/>
      <c r="G182" s="111"/>
      <c r="I182" s="130"/>
      <c r="M182" s="130"/>
      <c r="N182" s="106"/>
    </row>
    <row r="183" spans="2:14" s="36" customFormat="1" ht="15.75" x14ac:dyDescent="0.25">
      <c r="B183" s="247">
        <v>2</v>
      </c>
      <c r="C183" s="244" t="s">
        <v>244</v>
      </c>
      <c r="D183" s="133"/>
      <c r="E183" s="133"/>
      <c r="F183" s="120"/>
      <c r="G183" s="120"/>
      <c r="H183" s="120"/>
      <c r="I183" s="133"/>
      <c r="J183" s="120"/>
      <c r="K183" s="120"/>
      <c r="L183" s="120"/>
      <c r="M183" s="133"/>
      <c r="N183" s="106"/>
    </row>
    <row r="184" spans="2:14" s="36" customFormat="1" ht="15.75" x14ac:dyDescent="0.25">
      <c r="B184" s="247">
        <v>2</v>
      </c>
      <c r="C184" s="244" t="s">
        <v>242</v>
      </c>
      <c r="D184" s="133"/>
      <c r="E184" s="133"/>
      <c r="F184" s="120"/>
      <c r="G184" s="120"/>
      <c r="H184" s="120"/>
      <c r="I184" s="133"/>
      <c r="J184" s="120"/>
      <c r="K184" s="120"/>
      <c r="L184" s="120"/>
      <c r="M184" s="133"/>
      <c r="N184" s="106"/>
    </row>
    <row r="185" spans="2:14" customFormat="1" ht="16.5" thickBot="1" x14ac:dyDescent="0.3">
      <c r="B185" s="115">
        <v>1</v>
      </c>
      <c r="C185" s="245" t="s">
        <v>243</v>
      </c>
      <c r="D185" s="146"/>
      <c r="E185" s="146"/>
      <c r="F185" s="117"/>
      <c r="G185" s="117"/>
      <c r="H185" s="118"/>
      <c r="I185" s="134"/>
      <c r="J185" s="118"/>
      <c r="K185" s="118"/>
      <c r="L185" s="117"/>
      <c r="M185" s="156"/>
      <c r="N185" s="105"/>
    </row>
    <row r="186" spans="2:14" s="51" customFormat="1" ht="23.25" customHeight="1" x14ac:dyDescent="0.25">
      <c r="B186" s="122" t="s">
        <v>221</v>
      </c>
      <c r="C186" s="139"/>
      <c r="D186" s="125"/>
      <c r="E186" s="125"/>
      <c r="F186" s="113"/>
      <c r="G186" s="114"/>
      <c r="H186" s="74"/>
      <c r="I186" s="125"/>
      <c r="J186" s="94"/>
      <c r="K186" s="75"/>
      <c r="L186" s="75"/>
      <c r="M186" s="125"/>
    </row>
  </sheetData>
  <sortState xmlns:xlrd2="http://schemas.microsoft.com/office/spreadsheetml/2017/richdata2" ref="B7:M171">
    <sortCondition ref="B171"/>
  </sortState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workbookViewId="0">
      <selection activeCell="D22" sqref="D22"/>
    </sheetView>
  </sheetViews>
  <sheetFormatPr defaultRowHeight="15" x14ac:dyDescent="0.25"/>
  <cols>
    <col min="1" max="1" width="1.28515625" customWidth="1"/>
    <col min="2" max="2" width="5" customWidth="1"/>
    <col min="3" max="3" width="10.7109375" customWidth="1"/>
    <col min="4" max="4" width="8.28515625" customWidth="1"/>
    <col min="7" max="7" width="11" customWidth="1"/>
    <col min="9" max="9" width="11.5703125" customWidth="1"/>
  </cols>
  <sheetData>
    <row r="1" spans="1:16" s="35" customFormat="1" ht="4.5" customHeight="1" thickBot="1" x14ac:dyDescent="0.35">
      <c r="A1" s="234"/>
      <c r="B1" s="235"/>
      <c r="C1" s="235"/>
      <c r="D1" s="235"/>
      <c r="E1" s="235"/>
      <c r="F1" s="235"/>
      <c r="G1" s="235"/>
      <c r="H1" s="236"/>
      <c r="I1" s="237"/>
      <c r="J1" s="238"/>
      <c r="K1" s="238"/>
      <c r="L1" s="238"/>
      <c r="M1" s="238"/>
      <c r="N1" s="238"/>
      <c r="O1" s="238"/>
      <c r="P1" s="238"/>
    </row>
    <row r="2" spans="1:16" s="35" customFormat="1" ht="30" customHeight="1" x14ac:dyDescent="0.3">
      <c r="A2" s="102"/>
      <c r="B2" s="103" t="s">
        <v>240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10"/>
      <c r="N2" s="101"/>
      <c r="O2" s="102"/>
    </row>
    <row r="3" spans="1:16" s="36" customFormat="1" ht="15.75" x14ac:dyDescent="0.25">
      <c r="B3" s="106" t="s">
        <v>237</v>
      </c>
      <c r="G3" s="107"/>
      <c r="N3" s="106"/>
    </row>
    <row r="4" spans="1:16" s="36" customFormat="1" ht="15.75" x14ac:dyDescent="0.25">
      <c r="B4" s="106" t="s">
        <v>246</v>
      </c>
      <c r="G4" s="107"/>
      <c r="N4" s="106"/>
    </row>
    <row r="5" spans="1:16" s="36" customFormat="1" ht="15.75" x14ac:dyDescent="0.25">
      <c r="B5" s="106" t="s">
        <v>245</v>
      </c>
      <c r="G5" s="107"/>
      <c r="N5" s="106"/>
    </row>
    <row r="6" spans="1:16" x14ac:dyDescent="0.25">
      <c r="B6" s="105"/>
      <c r="G6" s="108"/>
      <c r="N6" s="105"/>
    </row>
    <row r="7" spans="1:16" s="36" customFormat="1" ht="15.75" x14ac:dyDescent="0.25">
      <c r="B7" s="106" t="s">
        <v>239</v>
      </c>
      <c r="N7" s="106"/>
    </row>
    <row r="8" spans="1:16" x14ac:dyDescent="0.25">
      <c r="B8" s="105" t="s">
        <v>238</v>
      </c>
      <c r="N8" s="105"/>
    </row>
    <row r="9" spans="1:16" s="37" customFormat="1" ht="15.75" x14ac:dyDescent="0.25">
      <c r="B9" s="106" t="s">
        <v>183</v>
      </c>
      <c r="C9" s="36"/>
      <c r="D9" s="36"/>
      <c r="E9" s="36"/>
      <c r="F9" s="36"/>
      <c r="G9" s="36"/>
      <c r="H9" s="36"/>
      <c r="I9" s="36"/>
      <c r="N9" s="112"/>
    </row>
    <row r="10" spans="1:16" s="36" customFormat="1" ht="15.75" x14ac:dyDescent="0.25">
      <c r="B10" s="109">
        <v>51</v>
      </c>
      <c r="C10" s="111" t="s">
        <v>241</v>
      </c>
      <c r="D10" s="111"/>
      <c r="E10" s="111"/>
      <c r="F10" s="111"/>
      <c r="G10" s="111"/>
      <c r="N10" s="106"/>
    </row>
    <row r="11" spans="1:16" s="36" customFormat="1" ht="15.75" x14ac:dyDescent="0.25">
      <c r="B11" s="121">
        <v>2</v>
      </c>
      <c r="C11" s="120" t="s">
        <v>244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06"/>
    </row>
    <row r="12" spans="1:16" s="36" customFormat="1" ht="15.75" x14ac:dyDescent="0.25">
      <c r="B12" s="121">
        <v>2</v>
      </c>
      <c r="C12" s="120" t="s">
        <v>242</v>
      </c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06"/>
    </row>
    <row r="13" spans="1:16" ht="16.5" thickBot="1" x14ac:dyDescent="0.3">
      <c r="B13" s="115">
        <v>1</v>
      </c>
      <c r="C13" s="116" t="s">
        <v>243</v>
      </c>
      <c r="D13" s="117"/>
      <c r="E13" s="117"/>
      <c r="F13" s="117"/>
      <c r="G13" s="117"/>
      <c r="H13" s="117"/>
      <c r="I13" s="118"/>
      <c r="J13" s="118"/>
      <c r="K13" s="118"/>
      <c r="L13" s="118"/>
      <c r="M13" s="119"/>
      <c r="N13" s="105"/>
    </row>
    <row r="14" spans="1:16" s="36" customFormat="1" ht="15.75" x14ac:dyDescent="0.25"/>
  </sheetData>
  <mergeCells count="2">
    <mergeCell ref="A1:H1"/>
    <mergeCell ref="I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zoomScale="95" zoomScaleNormal="95" workbookViewId="0">
      <selection activeCell="A32" sqref="A32"/>
    </sheetView>
  </sheetViews>
  <sheetFormatPr defaultRowHeight="15" x14ac:dyDescent="0.25"/>
  <cols>
    <col min="1" max="1" width="40.85546875" customWidth="1"/>
    <col min="2" max="2" width="12.28515625" style="3" customWidth="1"/>
    <col min="3" max="3" width="13.5703125" style="3" customWidth="1"/>
    <col min="4" max="4" width="16.28515625" style="3" customWidth="1"/>
    <col min="5" max="5" width="14.28515625" style="3" customWidth="1"/>
    <col min="6" max="6" width="17" style="2" customWidth="1"/>
    <col min="7" max="7" width="13.85546875" style="7" customWidth="1"/>
  </cols>
  <sheetData>
    <row r="1" spans="1:7" s="6" customFormat="1" ht="43.15" customHeight="1" thickBot="1" x14ac:dyDescent="0.3">
      <c r="A1" s="4" t="s">
        <v>41</v>
      </c>
      <c r="B1" s="5" t="s">
        <v>0</v>
      </c>
      <c r="C1" s="23" t="s">
        <v>51</v>
      </c>
      <c r="D1" s="23" t="s">
        <v>50</v>
      </c>
      <c r="E1" s="12" t="s">
        <v>44</v>
      </c>
      <c r="F1" s="12" t="s">
        <v>43</v>
      </c>
      <c r="G1" s="11" t="s">
        <v>49</v>
      </c>
    </row>
    <row r="2" spans="1:7" s="3" customFormat="1" ht="20.45" customHeight="1" thickBot="1" x14ac:dyDescent="0.35">
      <c r="A2" s="18" t="s">
        <v>48</v>
      </c>
      <c r="B2" s="16" t="s">
        <v>42</v>
      </c>
      <c r="C2" s="9"/>
      <c r="D2" s="8"/>
      <c r="E2" s="13">
        <v>870487</v>
      </c>
      <c r="F2" s="14">
        <v>261965</v>
      </c>
      <c r="G2" s="15">
        <v>0.30094073777092595</v>
      </c>
    </row>
    <row r="3" spans="1:7" ht="17.25" thickBot="1" x14ac:dyDescent="0.3">
      <c r="A3" s="26" t="s">
        <v>1</v>
      </c>
      <c r="B3" s="10" t="s">
        <v>2</v>
      </c>
      <c r="C3" s="10">
        <v>10</v>
      </c>
      <c r="D3" s="10">
        <v>74313</v>
      </c>
      <c r="E3" s="10">
        <v>874972</v>
      </c>
      <c r="F3" s="27">
        <v>260404</v>
      </c>
      <c r="G3" s="19">
        <v>0.29761409507961395</v>
      </c>
    </row>
    <row r="4" spans="1:7" ht="17.25" thickBot="1" x14ac:dyDescent="0.3">
      <c r="A4" s="26" t="s">
        <v>3</v>
      </c>
      <c r="B4" s="10" t="s">
        <v>4</v>
      </c>
      <c r="C4" s="10">
        <v>30</v>
      </c>
      <c r="D4" s="10">
        <v>82978</v>
      </c>
      <c r="E4" s="10">
        <v>594998</v>
      </c>
      <c r="F4" s="27">
        <v>181237</v>
      </c>
      <c r="G4" s="22">
        <v>0.3046010238689878</v>
      </c>
    </row>
    <row r="5" spans="1:7" ht="17.25" thickBot="1" x14ac:dyDescent="0.3">
      <c r="A5" s="26" t="s">
        <v>5</v>
      </c>
      <c r="B5" s="10" t="s">
        <v>6</v>
      </c>
      <c r="C5" s="10">
        <v>45</v>
      </c>
      <c r="D5" s="10">
        <v>84472</v>
      </c>
      <c r="E5" s="10">
        <v>252427</v>
      </c>
      <c r="F5" s="27">
        <v>80575</v>
      </c>
      <c r="G5" s="22">
        <v>0.31920119480087311</v>
      </c>
    </row>
    <row r="6" spans="1:7" ht="17.25" thickBot="1" x14ac:dyDescent="0.3">
      <c r="A6" s="26" t="s">
        <v>7</v>
      </c>
      <c r="B6" s="10" t="s">
        <v>8</v>
      </c>
      <c r="C6" s="10">
        <v>56</v>
      </c>
      <c r="D6" s="10">
        <v>82315</v>
      </c>
      <c r="E6" s="10">
        <v>170943</v>
      </c>
      <c r="F6" s="27">
        <v>41127</v>
      </c>
      <c r="G6" s="19">
        <v>0.24058896825257542</v>
      </c>
    </row>
    <row r="7" spans="1:7" ht="17.25" thickBot="1" x14ac:dyDescent="0.3">
      <c r="A7" s="26" t="s">
        <v>46</v>
      </c>
      <c r="B7" s="10" t="s">
        <v>9</v>
      </c>
      <c r="C7" s="10">
        <v>60</v>
      </c>
      <c r="D7" s="10">
        <v>86415</v>
      </c>
      <c r="E7" s="10">
        <v>157749</v>
      </c>
      <c r="F7" s="27">
        <v>36610</v>
      </c>
      <c r="G7" s="19">
        <v>0.23207754090358734</v>
      </c>
    </row>
    <row r="8" spans="1:7" ht="17.25" thickBot="1" x14ac:dyDescent="0.3">
      <c r="A8" s="26" t="s">
        <v>12</v>
      </c>
      <c r="B8" s="10" t="s">
        <v>13</v>
      </c>
      <c r="C8" s="10">
        <v>67</v>
      </c>
      <c r="D8" s="10">
        <v>45642</v>
      </c>
      <c r="E8" s="10">
        <v>130653</v>
      </c>
      <c r="F8" s="27">
        <v>32704</v>
      </c>
      <c r="G8" s="20">
        <v>0.25031189486655492</v>
      </c>
    </row>
    <row r="9" spans="1:7" ht="17.25" thickBot="1" x14ac:dyDescent="0.3">
      <c r="A9" s="26" t="s">
        <v>15</v>
      </c>
      <c r="B9" s="10" t="s">
        <v>16</v>
      </c>
      <c r="C9" s="10">
        <v>71</v>
      </c>
      <c r="D9" s="10">
        <v>35436</v>
      </c>
      <c r="E9" s="10">
        <v>118536</v>
      </c>
      <c r="F9" s="27">
        <v>30970</v>
      </c>
      <c r="G9" s="19">
        <v>0.26127083755146113</v>
      </c>
    </row>
    <row r="10" spans="1:7" ht="17.25" thickBot="1" x14ac:dyDescent="0.3">
      <c r="A10" s="26" t="s">
        <v>45</v>
      </c>
      <c r="B10" s="10" t="s">
        <v>18</v>
      </c>
      <c r="C10" s="10">
        <v>74</v>
      </c>
      <c r="D10" s="10">
        <v>72314</v>
      </c>
      <c r="E10" s="10">
        <v>86390</v>
      </c>
      <c r="F10" s="27">
        <v>27790</v>
      </c>
      <c r="G10" s="22">
        <v>0.32168075008681563</v>
      </c>
    </row>
    <row r="11" spans="1:7" ht="17.25" thickBot="1" x14ac:dyDescent="0.3">
      <c r="A11" s="28" t="s">
        <v>53</v>
      </c>
      <c r="B11" s="10" t="s">
        <v>54</v>
      </c>
      <c r="C11" s="10">
        <v>1</v>
      </c>
      <c r="D11" s="10">
        <v>72389</v>
      </c>
      <c r="E11" s="10">
        <v>72389</v>
      </c>
      <c r="F11" s="27">
        <v>20473</v>
      </c>
      <c r="G11" s="19">
        <v>0.2828</v>
      </c>
    </row>
    <row r="12" spans="1:7" ht="33.75" thickBot="1" x14ac:dyDescent="0.3">
      <c r="A12" s="26" t="s">
        <v>19</v>
      </c>
      <c r="B12" s="10" t="s">
        <v>20</v>
      </c>
      <c r="C12" s="10">
        <v>79</v>
      </c>
      <c r="D12" s="10">
        <v>55130</v>
      </c>
      <c r="E12" s="10">
        <v>64566</v>
      </c>
      <c r="F12" s="27">
        <v>18818</v>
      </c>
      <c r="G12" s="19">
        <v>0.29145370628504164</v>
      </c>
    </row>
    <row r="13" spans="1:7" ht="17.45" customHeight="1" thickBot="1" x14ac:dyDescent="0.3">
      <c r="A13" s="28" t="s">
        <v>38</v>
      </c>
      <c r="B13" s="10" t="s">
        <v>40</v>
      </c>
      <c r="C13" s="10">
        <v>99</v>
      </c>
      <c r="D13" s="10">
        <v>37341</v>
      </c>
      <c r="E13" s="10">
        <v>60036</v>
      </c>
      <c r="F13" s="27">
        <v>17944</v>
      </c>
      <c r="G13" s="19">
        <v>0.29888733426610703</v>
      </c>
    </row>
    <row r="14" spans="1:7" ht="16.899999999999999" customHeight="1" thickBot="1" x14ac:dyDescent="0.3">
      <c r="A14" s="26" t="s">
        <v>38</v>
      </c>
      <c r="B14" s="10" t="s">
        <v>39</v>
      </c>
      <c r="C14" s="10">
        <v>99</v>
      </c>
      <c r="D14" s="10">
        <v>47483</v>
      </c>
      <c r="E14" s="10">
        <v>67450</v>
      </c>
      <c r="F14" s="27">
        <v>14370</v>
      </c>
      <c r="G14" s="19">
        <v>0.21304670126019273</v>
      </c>
    </row>
    <row r="15" spans="1:7" ht="17.25" thickBot="1" x14ac:dyDescent="0.3">
      <c r="A15" s="28" t="s">
        <v>33</v>
      </c>
      <c r="B15" s="10" t="s">
        <v>37</v>
      </c>
      <c r="C15" s="10">
        <v>91</v>
      </c>
      <c r="D15" s="10">
        <v>8541</v>
      </c>
      <c r="E15" s="10">
        <v>45453</v>
      </c>
      <c r="F15" s="27">
        <v>14242</v>
      </c>
      <c r="G15" s="22">
        <v>0.31333465337821487</v>
      </c>
    </row>
    <row r="16" spans="1:7" ht="17.25" thickBot="1" x14ac:dyDescent="0.3">
      <c r="A16" s="28" t="s">
        <v>10</v>
      </c>
      <c r="B16" s="10" t="s">
        <v>11</v>
      </c>
      <c r="C16" s="10">
        <v>61</v>
      </c>
      <c r="D16" s="10">
        <v>4514</v>
      </c>
      <c r="E16" s="10">
        <v>41789</v>
      </c>
      <c r="F16" s="27">
        <v>12193</v>
      </c>
      <c r="G16" s="19">
        <v>0.29177534757950657</v>
      </c>
    </row>
    <row r="17" spans="1:7" ht="17.25" thickBot="1" x14ac:dyDescent="0.3">
      <c r="A17" s="29" t="s">
        <v>47</v>
      </c>
      <c r="B17" s="10" t="s">
        <v>28</v>
      </c>
      <c r="C17" s="10">
        <v>86</v>
      </c>
      <c r="D17" s="10">
        <v>28504</v>
      </c>
      <c r="E17" s="10">
        <v>38484</v>
      </c>
      <c r="F17" s="27">
        <v>11518</v>
      </c>
      <c r="G17" s="19">
        <v>0.29929321276374599</v>
      </c>
    </row>
    <row r="18" spans="1:7" ht="17.25" thickBot="1" x14ac:dyDescent="0.3">
      <c r="A18" s="26" t="s">
        <v>26</v>
      </c>
      <c r="B18" s="10" t="s">
        <v>27</v>
      </c>
      <c r="C18" s="10">
        <v>86</v>
      </c>
      <c r="D18" s="10">
        <v>44376</v>
      </c>
      <c r="E18" s="10">
        <v>44377</v>
      </c>
      <c r="F18" s="27">
        <v>10140</v>
      </c>
      <c r="G18" s="19">
        <v>0.22849674380872975</v>
      </c>
    </row>
    <row r="19" spans="1:7" ht="17.25" thickBot="1" x14ac:dyDescent="0.3">
      <c r="A19" s="28" t="s">
        <v>22</v>
      </c>
      <c r="B19" s="10" t="s">
        <v>25</v>
      </c>
      <c r="C19" s="10">
        <v>84</v>
      </c>
      <c r="D19" s="10">
        <v>23833</v>
      </c>
      <c r="E19" s="10">
        <v>34156</v>
      </c>
      <c r="F19" s="27">
        <v>8793</v>
      </c>
      <c r="G19" s="19">
        <v>0.25743646797048836</v>
      </c>
    </row>
    <row r="20" spans="1:7" ht="17.25" thickBot="1" x14ac:dyDescent="0.3">
      <c r="A20" s="28" t="s">
        <v>12</v>
      </c>
      <c r="B20" s="10" t="s">
        <v>14</v>
      </c>
      <c r="C20" s="10">
        <v>67</v>
      </c>
      <c r="D20" s="10">
        <v>34178</v>
      </c>
      <c r="E20" s="10">
        <v>34179</v>
      </c>
      <c r="F20" s="27">
        <v>8395</v>
      </c>
      <c r="G20" s="19">
        <v>0.24561865472951228</v>
      </c>
    </row>
    <row r="21" spans="1:7" ht="17.25" thickBot="1" x14ac:dyDescent="0.3">
      <c r="A21" s="26" t="s">
        <v>33</v>
      </c>
      <c r="B21" s="10" t="s">
        <v>34</v>
      </c>
      <c r="C21" s="10">
        <v>91</v>
      </c>
      <c r="D21" s="10">
        <v>26894</v>
      </c>
      <c r="E21" s="10">
        <v>26894</v>
      </c>
      <c r="F21" s="27">
        <v>8121</v>
      </c>
      <c r="G21" s="22">
        <v>0.30196326318137873</v>
      </c>
    </row>
    <row r="22" spans="1:7" ht="17.25" thickBot="1" x14ac:dyDescent="0.3">
      <c r="A22" s="28" t="s">
        <v>22</v>
      </c>
      <c r="B22" s="10" t="s">
        <v>24</v>
      </c>
      <c r="C22" s="10">
        <v>84</v>
      </c>
      <c r="D22" s="10">
        <v>24244</v>
      </c>
      <c r="E22" s="10">
        <v>32072</v>
      </c>
      <c r="F22" s="27">
        <v>7988</v>
      </c>
      <c r="G22" s="19">
        <v>0.24906460463956098</v>
      </c>
    </row>
    <row r="23" spans="1:7" ht="17.25" thickBot="1" x14ac:dyDescent="0.3">
      <c r="A23" s="28" t="s">
        <v>15</v>
      </c>
      <c r="B23" s="10" t="s">
        <v>17</v>
      </c>
      <c r="C23" s="10">
        <v>71</v>
      </c>
      <c r="D23" s="10">
        <v>27148</v>
      </c>
      <c r="E23" s="10">
        <v>27148</v>
      </c>
      <c r="F23" s="27">
        <v>7680</v>
      </c>
      <c r="G23" s="19">
        <v>0.28289376749668482</v>
      </c>
    </row>
    <row r="24" spans="1:7" ht="17.25" thickBot="1" x14ac:dyDescent="0.3">
      <c r="A24" s="26" t="s">
        <v>29</v>
      </c>
      <c r="B24" s="10" t="s">
        <v>30</v>
      </c>
      <c r="C24" s="10">
        <v>87</v>
      </c>
      <c r="D24" s="10">
        <v>27531</v>
      </c>
      <c r="E24" s="10">
        <v>27531</v>
      </c>
      <c r="F24" s="27">
        <v>7158</v>
      </c>
      <c r="G24" s="19">
        <v>0.25999782063855292</v>
      </c>
    </row>
    <row r="25" spans="1:7" ht="17.25" thickBot="1" x14ac:dyDescent="0.3">
      <c r="A25" s="28" t="s">
        <v>29</v>
      </c>
      <c r="B25" s="10" t="s">
        <v>31</v>
      </c>
      <c r="C25" s="10">
        <v>87</v>
      </c>
      <c r="D25" s="10">
        <v>24913</v>
      </c>
      <c r="E25" s="10">
        <v>24913</v>
      </c>
      <c r="F25" s="27">
        <v>6682</v>
      </c>
      <c r="G25" s="19">
        <v>0.2682133825713483</v>
      </c>
    </row>
    <row r="26" spans="1:7" ht="17.25" thickBot="1" x14ac:dyDescent="0.3">
      <c r="A26" s="26" t="s">
        <v>22</v>
      </c>
      <c r="B26" s="10" t="s">
        <v>23</v>
      </c>
      <c r="C26" s="10">
        <v>84</v>
      </c>
      <c r="D26" s="10">
        <v>29223</v>
      </c>
      <c r="E26" s="10">
        <v>29223</v>
      </c>
      <c r="F26" s="27">
        <v>5812</v>
      </c>
      <c r="G26" s="21">
        <v>0.19888444033808986</v>
      </c>
    </row>
    <row r="27" spans="1:7" ht="17.25" thickBot="1" x14ac:dyDescent="0.3">
      <c r="A27" s="28" t="s">
        <v>33</v>
      </c>
      <c r="B27" s="10" t="s">
        <v>35</v>
      </c>
      <c r="C27" s="10">
        <v>91</v>
      </c>
      <c r="D27" s="10">
        <v>17416</v>
      </c>
      <c r="E27" s="10">
        <v>17416</v>
      </c>
      <c r="F27" s="27">
        <v>5346</v>
      </c>
      <c r="G27" s="22">
        <v>0.30695911805236564</v>
      </c>
    </row>
    <row r="28" spans="1:7" ht="17.25" thickBot="1" x14ac:dyDescent="0.3">
      <c r="A28" s="28" t="s">
        <v>33</v>
      </c>
      <c r="B28" s="10" t="s">
        <v>36</v>
      </c>
      <c r="C28" s="10">
        <v>91</v>
      </c>
      <c r="D28" s="10">
        <v>16799</v>
      </c>
      <c r="E28" s="10">
        <v>16799</v>
      </c>
      <c r="F28" s="27">
        <v>5343</v>
      </c>
      <c r="G28" s="22">
        <v>0.31805464610988748</v>
      </c>
    </row>
    <row r="29" spans="1:7" ht="16.5" x14ac:dyDescent="0.25">
      <c r="A29" s="30" t="s">
        <v>19</v>
      </c>
      <c r="B29" s="24" t="s">
        <v>21</v>
      </c>
      <c r="C29" s="24">
        <v>79</v>
      </c>
      <c r="D29" s="24">
        <v>18022</v>
      </c>
      <c r="E29" s="24">
        <v>18022</v>
      </c>
      <c r="F29" s="31">
        <v>4489</v>
      </c>
      <c r="G29" s="32">
        <v>0.24908445233603374</v>
      </c>
    </row>
    <row r="30" spans="1:7" ht="16.5" x14ac:dyDescent="0.25">
      <c r="A30" s="28" t="s">
        <v>29</v>
      </c>
      <c r="B30" s="10" t="s">
        <v>32</v>
      </c>
      <c r="C30" s="10">
        <v>87</v>
      </c>
      <c r="D30" s="10">
        <v>14870</v>
      </c>
      <c r="E30" s="10">
        <v>14871</v>
      </c>
      <c r="F30" s="27">
        <v>3858</v>
      </c>
      <c r="G30" s="33">
        <v>0.25943110752471255</v>
      </c>
    </row>
    <row r="31" spans="1:7" ht="15.75" thickBot="1" x14ac:dyDescent="0.3">
      <c r="A31" s="1"/>
      <c r="E31" s="25" t="s">
        <v>52</v>
      </c>
      <c r="F31" s="25">
        <f>SUM(F3:F30)</f>
        <v>890780</v>
      </c>
    </row>
    <row r="32" spans="1:7" ht="16.899999999999999" customHeight="1" x14ac:dyDescent="0.25">
      <c r="A32" s="34"/>
      <c r="B32" s="17" t="s">
        <v>55</v>
      </c>
    </row>
  </sheetData>
  <sortState xmlns:xlrd2="http://schemas.microsoft.com/office/spreadsheetml/2017/richdata2" ref="A3:G30">
    <sortCondition descending="1" ref="F3:F30"/>
  </sortState>
  <pageMargins left="0.7" right="0.7" top="0.75" bottom="0.75" header="0.3" footer="0.3"/>
  <pageSetup orientation="portrait" horizontalDpi="4294967293" verticalDpi="0" r:id="rId1"/>
  <ignoredErrors>
    <ignoredError sqref="F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Rep County-District Data</vt:lpstr>
      <vt:lpstr>Analysis of Data</vt:lpstr>
      <vt:lpstr>Presentation Data AUG 18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</dc:creator>
  <cp:lastModifiedBy>Gail Niederlehner</cp:lastModifiedBy>
  <dcterms:created xsi:type="dcterms:W3CDTF">2023-08-14T22:27:02Z</dcterms:created>
  <dcterms:modified xsi:type="dcterms:W3CDTF">2023-08-21T22:45:05Z</dcterms:modified>
</cp:coreProperties>
</file>