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44" windowWidth="16260" windowHeight="5040"/>
  </bookViews>
  <sheets>
    <sheet name="QVF Precinct Analysis" sheetId="5" r:id="rId1"/>
    <sheet name="Summary of findings " sheetId="4" r:id="rId2"/>
    <sheet name="Sheet1" sheetId="1" r:id="rId3"/>
    <sheet name="Sheet2" sheetId="2" r:id="rId4"/>
    <sheet name="Sheet3" sheetId="3" r:id="rId5"/>
  </sheets>
  <calcPr calcId="125725"/>
</workbook>
</file>

<file path=xl/calcChain.xml><?xml version="1.0" encoding="utf-8"?>
<calcChain xmlns="http://schemas.openxmlformats.org/spreadsheetml/2006/main">
  <c r="Y175" i="5"/>
  <c r="X175"/>
  <c r="W175"/>
  <c r="V175"/>
  <c r="U175"/>
  <c r="T175"/>
  <c r="N175"/>
  <c r="AC175" s="1"/>
  <c r="M175"/>
  <c r="H175"/>
  <c r="G175"/>
  <c r="F175"/>
  <c r="AA168"/>
  <c r="Z168"/>
  <c r="AD168" s="1"/>
  <c r="O168"/>
  <c r="I168"/>
  <c r="AB168" s="1"/>
  <c r="AE167"/>
  <c r="AA167"/>
  <c r="Z167"/>
  <c r="AD167" s="1"/>
  <c r="O167"/>
  <c r="J167"/>
  <c r="I167"/>
  <c r="AB167" s="1"/>
  <c r="AA166"/>
  <c r="Z166"/>
  <c r="AD166" s="1"/>
  <c r="O166"/>
  <c r="I166"/>
  <c r="AB166" s="1"/>
  <c r="AE165"/>
  <c r="AB165"/>
  <c r="AA165"/>
  <c r="Z165"/>
  <c r="AD165" s="1"/>
  <c r="O165"/>
  <c r="J165"/>
  <c r="I165"/>
  <c r="AE164"/>
  <c r="AA164"/>
  <c r="Z164"/>
  <c r="AD164" s="1"/>
  <c r="O164"/>
  <c r="I164"/>
  <c r="AB164" s="1"/>
  <c r="AB163"/>
  <c r="AA163"/>
  <c r="Z163"/>
  <c r="AD163" s="1"/>
  <c r="O163"/>
  <c r="J163"/>
  <c r="I163"/>
  <c r="AE163" s="1"/>
  <c r="AA162"/>
  <c r="Z162"/>
  <c r="AD162" s="1"/>
  <c r="O162"/>
  <c r="I162"/>
  <c r="AB162" s="1"/>
  <c r="AE161"/>
  <c r="AB161"/>
  <c r="AA161"/>
  <c r="Z161"/>
  <c r="AD161" s="1"/>
  <c r="O161"/>
  <c r="J161"/>
  <c r="I161"/>
  <c r="AE160"/>
  <c r="AA160"/>
  <c r="Z160"/>
  <c r="AD160" s="1"/>
  <c r="O160"/>
  <c r="I160"/>
  <c r="AB160" s="1"/>
  <c r="AB159"/>
  <c r="AA159"/>
  <c r="Z159"/>
  <c r="AD159" s="1"/>
  <c r="O159"/>
  <c r="J159"/>
  <c r="I159"/>
  <c r="AE159" s="1"/>
  <c r="AA158"/>
  <c r="Z158"/>
  <c r="AD158" s="1"/>
  <c r="O158"/>
  <c r="I158"/>
  <c r="AB158" s="1"/>
  <c r="AE157"/>
  <c r="AB157"/>
  <c r="AA157"/>
  <c r="Z157"/>
  <c r="AD157" s="1"/>
  <c r="O157"/>
  <c r="J157"/>
  <c r="I157"/>
  <c r="AE156"/>
  <c r="AA156"/>
  <c r="Z156"/>
  <c r="AD156" s="1"/>
  <c r="O156"/>
  <c r="I156"/>
  <c r="AB156" s="1"/>
  <c r="AB155"/>
  <c r="AA155"/>
  <c r="Z155"/>
  <c r="AD155" s="1"/>
  <c r="O155"/>
  <c r="J155"/>
  <c r="I155"/>
  <c r="AE155" s="1"/>
  <c r="AA154"/>
  <c r="Z154"/>
  <c r="AD154" s="1"/>
  <c r="O154"/>
  <c r="I154"/>
  <c r="AB154" s="1"/>
  <c r="AE153"/>
  <c r="AB153"/>
  <c r="AA153"/>
  <c r="Z153"/>
  <c r="AD153" s="1"/>
  <c r="O153"/>
  <c r="J153"/>
  <c r="I153"/>
  <c r="AE152"/>
  <c r="AA152"/>
  <c r="Z152"/>
  <c r="AD152" s="1"/>
  <c r="O152"/>
  <c r="I152"/>
  <c r="AB152" s="1"/>
  <c r="AB151"/>
  <c r="AA151"/>
  <c r="Z151"/>
  <c r="AD151" s="1"/>
  <c r="O151"/>
  <c r="J151"/>
  <c r="I151"/>
  <c r="AE151" s="1"/>
  <c r="AA150"/>
  <c r="Z150"/>
  <c r="AD150" s="1"/>
  <c r="O150"/>
  <c r="I150"/>
  <c r="AB150" s="1"/>
  <c r="AE149"/>
  <c r="AB149"/>
  <c r="AA149"/>
  <c r="Z149"/>
  <c r="AD149" s="1"/>
  <c r="O149"/>
  <c r="J149"/>
  <c r="I149"/>
  <c r="AE148"/>
  <c r="AA148"/>
  <c r="Z148"/>
  <c r="AD148" s="1"/>
  <c r="O148"/>
  <c r="I148"/>
  <c r="AB148" s="1"/>
  <c r="AB147"/>
  <c r="AA147"/>
  <c r="Z147"/>
  <c r="AD147" s="1"/>
  <c r="O147"/>
  <c r="J147"/>
  <c r="I147"/>
  <c r="AE147" s="1"/>
  <c r="AA146"/>
  <c r="Z146"/>
  <c r="AD146" s="1"/>
  <c r="O146"/>
  <c r="I146"/>
  <c r="AB146" s="1"/>
  <c r="AE145"/>
  <c r="AB145"/>
  <c r="AA145"/>
  <c r="Z145"/>
  <c r="AD145" s="1"/>
  <c r="O145"/>
  <c r="J145"/>
  <c r="I145"/>
  <c r="AE144"/>
  <c r="AA144"/>
  <c r="Z144"/>
  <c r="AD144" s="1"/>
  <c r="O144"/>
  <c r="I144"/>
  <c r="AB144" s="1"/>
  <c r="AB143"/>
  <c r="AA143"/>
  <c r="Z143"/>
  <c r="AD143" s="1"/>
  <c r="O143"/>
  <c r="J143"/>
  <c r="I143"/>
  <c r="AE143" s="1"/>
  <c r="AA142"/>
  <c r="Z142"/>
  <c r="AD142" s="1"/>
  <c r="O142"/>
  <c r="I142"/>
  <c r="AB142" s="1"/>
  <c r="AE141"/>
  <c r="AB141"/>
  <c r="AA141"/>
  <c r="Z141"/>
  <c r="AD141" s="1"/>
  <c r="O141"/>
  <c r="J141"/>
  <c r="I141"/>
  <c r="AE140"/>
  <c r="AA140"/>
  <c r="Z140"/>
  <c r="AD140" s="1"/>
  <c r="O140"/>
  <c r="I140"/>
  <c r="AB140" s="1"/>
  <c r="AB139"/>
  <c r="AA139"/>
  <c r="Z139"/>
  <c r="AD139" s="1"/>
  <c r="O139"/>
  <c r="J139"/>
  <c r="I139"/>
  <c r="AE139" s="1"/>
  <c r="AA138"/>
  <c r="Z138"/>
  <c r="AD138" s="1"/>
  <c r="O138"/>
  <c r="I138"/>
  <c r="AB138" s="1"/>
  <c r="AE137"/>
  <c r="AB137"/>
  <c r="AA137"/>
  <c r="Z137"/>
  <c r="AD137" s="1"/>
  <c r="O137"/>
  <c r="J137"/>
  <c r="I137"/>
  <c r="AE136"/>
  <c r="AA136"/>
  <c r="Z136"/>
  <c r="AD136" s="1"/>
  <c r="O136"/>
  <c r="I136"/>
  <c r="AB136" s="1"/>
  <c r="AB135"/>
  <c r="AA135"/>
  <c r="Z135"/>
  <c r="AD135" s="1"/>
  <c r="O135"/>
  <c r="J135"/>
  <c r="I135"/>
  <c r="AE135" s="1"/>
  <c r="AA134"/>
  <c r="Z134"/>
  <c r="AD134" s="1"/>
  <c r="O134"/>
  <c r="I134"/>
  <c r="AB134" s="1"/>
  <c r="AE133"/>
  <c r="AB133"/>
  <c r="AA133"/>
  <c r="Z133"/>
  <c r="AD133" s="1"/>
  <c r="O133"/>
  <c r="J133"/>
  <c r="I133"/>
  <c r="AE132"/>
  <c r="AA132"/>
  <c r="Z132"/>
  <c r="AD132" s="1"/>
  <c r="O132"/>
  <c r="I132"/>
  <c r="AB132" s="1"/>
  <c r="AB131"/>
  <c r="AA131"/>
  <c r="Z131"/>
  <c r="AD131" s="1"/>
  <c r="O131"/>
  <c r="J131"/>
  <c r="I131"/>
  <c r="AE131" s="1"/>
  <c r="AA130"/>
  <c r="Z130"/>
  <c r="AD130" s="1"/>
  <c r="O130"/>
  <c r="I130"/>
  <c r="AB130" s="1"/>
  <c r="AE129"/>
  <c r="AB129"/>
  <c r="AA129"/>
  <c r="Z129"/>
  <c r="AD129" s="1"/>
  <c r="O129"/>
  <c r="J129"/>
  <c r="I129"/>
  <c r="AE128"/>
  <c r="AA128"/>
  <c r="Z128"/>
  <c r="AD128" s="1"/>
  <c r="O128"/>
  <c r="I128"/>
  <c r="AB128" s="1"/>
  <c r="AB127"/>
  <c r="AA127"/>
  <c r="Z127"/>
  <c r="AD127" s="1"/>
  <c r="O127"/>
  <c r="J127"/>
  <c r="I127"/>
  <c r="AE127" s="1"/>
  <c r="AA126"/>
  <c r="Z126"/>
  <c r="AD126" s="1"/>
  <c r="O126"/>
  <c r="I126"/>
  <c r="AB126" s="1"/>
  <c r="AE125"/>
  <c r="AB125"/>
  <c r="AA125"/>
  <c r="Z125"/>
  <c r="AD125" s="1"/>
  <c r="O125"/>
  <c r="J125"/>
  <c r="I125"/>
  <c r="AE124"/>
  <c r="AA124"/>
  <c r="Z124"/>
  <c r="AD124" s="1"/>
  <c r="O124"/>
  <c r="I124"/>
  <c r="AB124" s="1"/>
  <c r="AB123"/>
  <c r="AA123"/>
  <c r="Z123"/>
  <c r="AD123" s="1"/>
  <c r="O123"/>
  <c r="J123"/>
  <c r="I123"/>
  <c r="AE123" s="1"/>
  <c r="AA122"/>
  <c r="Z122"/>
  <c r="AD122" s="1"/>
  <c r="O122"/>
  <c r="I122"/>
  <c r="AB122" s="1"/>
  <c r="AE121"/>
  <c r="AB121"/>
  <c r="AA121"/>
  <c r="Z121"/>
  <c r="AD121" s="1"/>
  <c r="O121"/>
  <c r="J121"/>
  <c r="I121"/>
  <c r="AE120"/>
  <c r="AA120"/>
  <c r="Z120"/>
  <c r="AD120" s="1"/>
  <c r="O120"/>
  <c r="I120"/>
  <c r="AB120" s="1"/>
  <c r="AB119"/>
  <c r="AA119"/>
  <c r="Z119"/>
  <c r="AD119" s="1"/>
  <c r="O119"/>
  <c r="J119"/>
  <c r="I119"/>
  <c r="AE119" s="1"/>
  <c r="AA118"/>
  <c r="Z118"/>
  <c r="AD118" s="1"/>
  <c r="O118"/>
  <c r="I118"/>
  <c r="AB118" s="1"/>
  <c r="AE117"/>
  <c r="AB117"/>
  <c r="AA117"/>
  <c r="Z117"/>
  <c r="AD117" s="1"/>
  <c r="O117"/>
  <c r="J117"/>
  <c r="I117"/>
  <c r="AE116"/>
  <c r="AA116"/>
  <c r="Z116"/>
  <c r="AD116" s="1"/>
  <c r="O116"/>
  <c r="I116"/>
  <c r="AB116" s="1"/>
  <c r="AB115"/>
  <c r="AA115"/>
  <c r="Z115"/>
  <c r="AD115" s="1"/>
  <c r="O115"/>
  <c r="J115"/>
  <c r="I115"/>
  <c r="AE115" s="1"/>
  <c r="AA114"/>
  <c r="Z114"/>
  <c r="AD114" s="1"/>
  <c r="O114"/>
  <c r="I114"/>
  <c r="AB114" s="1"/>
  <c r="AE113"/>
  <c r="AB113"/>
  <c r="AA113"/>
  <c r="Z113"/>
  <c r="AD113" s="1"/>
  <c r="O113"/>
  <c r="J113"/>
  <c r="I113"/>
  <c r="AE112"/>
  <c r="AA112"/>
  <c r="Z112"/>
  <c r="AD112" s="1"/>
  <c r="O112"/>
  <c r="I112"/>
  <c r="AB112" s="1"/>
  <c r="AB111"/>
  <c r="AA111"/>
  <c r="Z111"/>
  <c r="AD111" s="1"/>
  <c r="O111"/>
  <c r="J111"/>
  <c r="I111"/>
  <c r="AE111" s="1"/>
  <c r="AA110"/>
  <c r="Z110"/>
  <c r="AD110" s="1"/>
  <c r="O110"/>
  <c r="I110"/>
  <c r="AB110" s="1"/>
  <c r="AE109"/>
  <c r="AB109"/>
  <c r="AA109"/>
  <c r="Z109"/>
  <c r="AD109" s="1"/>
  <c r="O109"/>
  <c r="J109"/>
  <c r="I109"/>
  <c r="AE108"/>
  <c r="AA108"/>
  <c r="Z108"/>
  <c r="AD108" s="1"/>
  <c r="O108"/>
  <c r="I108"/>
  <c r="AB108" s="1"/>
  <c r="AB107"/>
  <c r="AA107"/>
  <c r="Z107"/>
  <c r="AD107" s="1"/>
  <c r="O107"/>
  <c r="J107"/>
  <c r="I107"/>
  <c r="AE107" s="1"/>
  <c r="AA106"/>
  <c r="Z106"/>
  <c r="AD106" s="1"/>
  <c r="O106"/>
  <c r="I106"/>
  <c r="AB106" s="1"/>
  <c r="AE105"/>
  <c r="AB105"/>
  <c r="AA105"/>
  <c r="Z105"/>
  <c r="AD105" s="1"/>
  <c r="O105"/>
  <c r="J105"/>
  <c r="I105"/>
  <c r="AE104"/>
  <c r="AA104"/>
  <c r="Z104"/>
  <c r="AD104" s="1"/>
  <c r="O104"/>
  <c r="I104"/>
  <c r="AB104" s="1"/>
  <c r="AB103"/>
  <c r="AA103"/>
  <c r="Z103"/>
  <c r="AD103" s="1"/>
  <c r="O103"/>
  <c r="J103"/>
  <c r="I103"/>
  <c r="AE103" s="1"/>
  <c r="AA102"/>
  <c r="Z102"/>
  <c r="AD102" s="1"/>
  <c r="O102"/>
  <c r="I102"/>
  <c r="AB102" s="1"/>
  <c r="AE101"/>
  <c r="AB101"/>
  <c r="AA101"/>
  <c r="Z101"/>
  <c r="AD101" s="1"/>
  <c r="O101"/>
  <c r="J101"/>
  <c r="I101"/>
  <c r="AE100"/>
  <c r="AA100"/>
  <c r="Z100"/>
  <c r="AD100" s="1"/>
  <c r="O100"/>
  <c r="I100"/>
  <c r="AB100" s="1"/>
  <c r="AB99"/>
  <c r="AA99"/>
  <c r="Z99"/>
  <c r="AD99" s="1"/>
  <c r="O99"/>
  <c r="J99"/>
  <c r="I99"/>
  <c r="AE99" s="1"/>
  <c r="AA98"/>
  <c r="Z98"/>
  <c r="AD98" s="1"/>
  <c r="O98"/>
  <c r="I98"/>
  <c r="AB98" s="1"/>
  <c r="AE97"/>
  <c r="AB97"/>
  <c r="AA97"/>
  <c r="Z97"/>
  <c r="AD97" s="1"/>
  <c r="O97"/>
  <c r="J97"/>
  <c r="I97"/>
  <c r="AE96"/>
  <c r="AA96"/>
  <c r="Z96"/>
  <c r="AD96" s="1"/>
  <c r="O96"/>
  <c r="I96"/>
  <c r="AB96" s="1"/>
  <c r="AB95"/>
  <c r="AA95"/>
  <c r="Z95"/>
  <c r="AD95" s="1"/>
  <c r="O95"/>
  <c r="J95"/>
  <c r="I95"/>
  <c r="AE95" s="1"/>
  <c r="AA94"/>
  <c r="Z94"/>
  <c r="AD94" s="1"/>
  <c r="O94"/>
  <c r="I94"/>
  <c r="AB94" s="1"/>
  <c r="AE93"/>
  <c r="AB93"/>
  <c r="AA93"/>
  <c r="Z93"/>
  <c r="AD93" s="1"/>
  <c r="O93"/>
  <c r="J93"/>
  <c r="I93"/>
  <c r="AE92"/>
  <c r="AA92"/>
  <c r="Z92"/>
  <c r="AD92" s="1"/>
  <c r="O92"/>
  <c r="I92"/>
  <c r="AB92" s="1"/>
  <c r="AB91"/>
  <c r="AA91"/>
  <c r="Z91"/>
  <c r="AD91" s="1"/>
  <c r="O91"/>
  <c r="J91"/>
  <c r="I91"/>
  <c r="AE91" s="1"/>
  <c r="AA90"/>
  <c r="Z90"/>
  <c r="AD90" s="1"/>
  <c r="O90"/>
  <c r="I90"/>
  <c r="AB90" s="1"/>
  <c r="AE89"/>
  <c r="AB89"/>
  <c r="AA89"/>
  <c r="Z89"/>
  <c r="AD89" s="1"/>
  <c r="O89"/>
  <c r="J89"/>
  <c r="I89"/>
  <c r="AE88"/>
  <c r="AA88"/>
  <c r="Z88"/>
  <c r="AD88" s="1"/>
  <c r="O88"/>
  <c r="I88"/>
  <c r="AB88" s="1"/>
  <c r="AB87"/>
  <c r="AA87"/>
  <c r="Z87"/>
  <c r="AD87" s="1"/>
  <c r="O87"/>
  <c r="J87"/>
  <c r="I87"/>
  <c r="AE87" s="1"/>
  <c r="AA86"/>
  <c r="Z86"/>
  <c r="AD86" s="1"/>
  <c r="O86"/>
  <c r="I86"/>
  <c r="AB86" s="1"/>
  <c r="AE85"/>
  <c r="AB85"/>
  <c r="AA85"/>
  <c r="Z85"/>
  <c r="AD85" s="1"/>
  <c r="O85"/>
  <c r="J85"/>
  <c r="I85"/>
  <c r="AE84"/>
  <c r="AA84"/>
  <c r="Z84"/>
  <c r="AD84" s="1"/>
  <c r="O84"/>
  <c r="I84"/>
  <c r="AB84" s="1"/>
  <c r="AB83"/>
  <c r="AA83"/>
  <c r="Z83"/>
  <c r="AD83" s="1"/>
  <c r="O83"/>
  <c r="J83"/>
  <c r="I83"/>
  <c r="AE83" s="1"/>
  <c r="AA82"/>
  <c r="Z82"/>
  <c r="AD82" s="1"/>
  <c r="O82"/>
  <c r="I82"/>
  <c r="AB82" s="1"/>
  <c r="AE81"/>
  <c r="AB81"/>
  <c r="AA81"/>
  <c r="Z81"/>
  <c r="AD81" s="1"/>
  <c r="O81"/>
  <c r="J81"/>
  <c r="I81"/>
  <c r="AE80"/>
  <c r="AA80"/>
  <c r="Z80"/>
  <c r="AD80" s="1"/>
  <c r="O80"/>
  <c r="I80"/>
  <c r="AB80" s="1"/>
  <c r="AB79"/>
  <c r="AA79"/>
  <c r="Z79"/>
  <c r="AD79" s="1"/>
  <c r="O79"/>
  <c r="J79"/>
  <c r="I79"/>
  <c r="AE79" s="1"/>
  <c r="AA78"/>
  <c r="Z78"/>
  <c r="AD78" s="1"/>
  <c r="O78"/>
  <c r="I78"/>
  <c r="AB78" s="1"/>
  <c r="AE77"/>
  <c r="AB77"/>
  <c r="AA77"/>
  <c r="Z77"/>
  <c r="AD77" s="1"/>
  <c r="O77"/>
  <c r="J77"/>
  <c r="I77"/>
  <c r="AE76"/>
  <c r="AA76"/>
  <c r="Z76"/>
  <c r="AD76" s="1"/>
  <c r="O76"/>
  <c r="I76"/>
  <c r="AB76" s="1"/>
  <c r="AB75"/>
  <c r="AA75"/>
  <c r="Z75"/>
  <c r="AD75" s="1"/>
  <c r="O75"/>
  <c r="J75"/>
  <c r="I75"/>
  <c r="AE75" s="1"/>
  <c r="AA74"/>
  <c r="Z74"/>
  <c r="AD74" s="1"/>
  <c r="O74"/>
  <c r="I74"/>
  <c r="AB74" s="1"/>
  <c r="AE73"/>
  <c r="AB73"/>
  <c r="AA73"/>
  <c r="Z73"/>
  <c r="AD73" s="1"/>
  <c r="O73"/>
  <c r="J73"/>
  <c r="I73"/>
  <c r="AE72"/>
  <c r="AA72"/>
  <c r="Z72"/>
  <c r="AD72" s="1"/>
  <c r="O72"/>
  <c r="I72"/>
  <c r="AB72" s="1"/>
  <c r="AB71"/>
  <c r="AA71"/>
  <c r="Z71"/>
  <c r="AD71" s="1"/>
  <c r="O71"/>
  <c r="J71"/>
  <c r="I71"/>
  <c r="AE71" s="1"/>
  <c r="AA70"/>
  <c r="Z70"/>
  <c r="AD70" s="1"/>
  <c r="O70"/>
  <c r="I70"/>
  <c r="AB70" s="1"/>
  <c r="AE69"/>
  <c r="AB69"/>
  <c r="AA69"/>
  <c r="Z69"/>
  <c r="AD69" s="1"/>
  <c r="O69"/>
  <c r="J69"/>
  <c r="I69"/>
  <c r="AE68"/>
  <c r="AA68"/>
  <c r="Z68"/>
  <c r="AD68" s="1"/>
  <c r="O68"/>
  <c r="I68"/>
  <c r="AB68" s="1"/>
  <c r="AB67"/>
  <c r="AA67"/>
  <c r="Z67"/>
  <c r="AD67" s="1"/>
  <c r="O67"/>
  <c r="J67"/>
  <c r="I67"/>
  <c r="AE67" s="1"/>
  <c r="AA66"/>
  <c r="Z66"/>
  <c r="AD66" s="1"/>
  <c r="O66"/>
  <c r="I66"/>
  <c r="AB66" s="1"/>
  <c r="AE65"/>
  <c r="AB65"/>
  <c r="AA65"/>
  <c r="Z65"/>
  <c r="AD65" s="1"/>
  <c r="O65"/>
  <c r="J65"/>
  <c r="I65"/>
  <c r="AE64"/>
  <c r="AA64"/>
  <c r="Z64"/>
  <c r="AD64" s="1"/>
  <c r="O64"/>
  <c r="I64"/>
  <c r="AB64" s="1"/>
  <c r="AB63"/>
  <c r="AA63"/>
  <c r="Z63"/>
  <c r="AD63" s="1"/>
  <c r="O63"/>
  <c r="J63"/>
  <c r="I63"/>
  <c r="AE63" s="1"/>
  <c r="AA62"/>
  <c r="Z62"/>
  <c r="AD62" s="1"/>
  <c r="O62"/>
  <c r="I62"/>
  <c r="AB62" s="1"/>
  <c r="AE61"/>
  <c r="AB61"/>
  <c r="AA61"/>
  <c r="Z61"/>
  <c r="AD61" s="1"/>
  <c r="O61"/>
  <c r="J61"/>
  <c r="I61"/>
  <c r="AE60"/>
  <c r="AA60"/>
  <c r="Z60"/>
  <c r="AD60" s="1"/>
  <c r="O60"/>
  <c r="I60"/>
  <c r="AB60" s="1"/>
  <c r="AB59"/>
  <c r="AA59"/>
  <c r="Z59"/>
  <c r="AD59" s="1"/>
  <c r="O59"/>
  <c r="J59"/>
  <c r="I59"/>
  <c r="AE59" s="1"/>
  <c r="AA58"/>
  <c r="Z58"/>
  <c r="AD58" s="1"/>
  <c r="O58"/>
  <c r="I58"/>
  <c r="AB58" s="1"/>
  <c r="AE57"/>
  <c r="AB57"/>
  <c r="AA57"/>
  <c r="Z57"/>
  <c r="AD57" s="1"/>
  <c r="O57"/>
  <c r="J57"/>
  <c r="I57"/>
  <c r="AE56"/>
  <c r="AA56"/>
  <c r="Z56"/>
  <c r="AD56" s="1"/>
  <c r="O56"/>
  <c r="I56"/>
  <c r="AB56" s="1"/>
  <c r="AB55"/>
  <c r="AA55"/>
  <c r="Z55"/>
  <c r="AD55" s="1"/>
  <c r="O55"/>
  <c r="J55"/>
  <c r="I55"/>
  <c r="AE55" s="1"/>
  <c r="AA54"/>
  <c r="Z54"/>
  <c r="AD54" s="1"/>
  <c r="O54"/>
  <c r="I54"/>
  <c r="AB54" s="1"/>
  <c r="AE53"/>
  <c r="AB53"/>
  <c r="AA53"/>
  <c r="Z53"/>
  <c r="AD53" s="1"/>
  <c r="O53"/>
  <c r="J53"/>
  <c r="I53"/>
  <c r="AE52"/>
  <c r="AA52"/>
  <c r="Z52"/>
  <c r="AD52" s="1"/>
  <c r="O52"/>
  <c r="I52"/>
  <c r="AB52" s="1"/>
  <c r="AB51"/>
  <c r="AA51"/>
  <c r="Z51"/>
  <c r="AD51" s="1"/>
  <c r="O51"/>
  <c r="J51"/>
  <c r="I51"/>
  <c r="AE51" s="1"/>
  <c r="AA50"/>
  <c r="Z50"/>
  <c r="AD50" s="1"/>
  <c r="O50"/>
  <c r="I50"/>
  <c r="AB50" s="1"/>
  <c r="AB49"/>
  <c r="AA49"/>
  <c r="Z49"/>
  <c r="AD49" s="1"/>
  <c r="O49"/>
  <c r="J49"/>
  <c r="I49"/>
  <c r="AE49" s="1"/>
  <c r="AE48"/>
  <c r="AA48"/>
  <c r="Z48"/>
  <c r="AD48" s="1"/>
  <c r="O48"/>
  <c r="I48"/>
  <c r="AB48" s="1"/>
  <c r="AB47"/>
  <c r="AA47"/>
  <c r="Z47"/>
  <c r="AD47" s="1"/>
  <c r="O47"/>
  <c r="J47"/>
  <c r="I47"/>
  <c r="AE47" s="1"/>
  <c r="AA46"/>
  <c r="Z46"/>
  <c r="AD46" s="1"/>
  <c r="O46"/>
  <c r="I46"/>
  <c r="AB46" s="1"/>
  <c r="AE45"/>
  <c r="AB45"/>
  <c r="AA45"/>
  <c r="Z45"/>
  <c r="AD45" s="1"/>
  <c r="O45"/>
  <c r="J45"/>
  <c r="I45"/>
  <c r="AE44"/>
  <c r="AA44"/>
  <c r="Z44"/>
  <c r="AD44" s="1"/>
  <c r="O44"/>
  <c r="J44"/>
  <c r="I44"/>
  <c r="AB44" s="1"/>
  <c r="AB43"/>
  <c r="AA43"/>
  <c r="Z43"/>
  <c r="AD43" s="1"/>
  <c r="O43"/>
  <c r="J43"/>
  <c r="I43"/>
  <c r="AE43" s="1"/>
  <c r="AA42"/>
  <c r="Z42"/>
  <c r="AD42" s="1"/>
  <c r="O42"/>
  <c r="I42"/>
  <c r="AB42" s="1"/>
  <c r="AA41"/>
  <c r="Z41"/>
  <c r="AD41" s="1"/>
  <c r="O41"/>
  <c r="I41"/>
  <c r="AB41" s="1"/>
  <c r="AE40"/>
  <c r="AB40"/>
  <c r="AA40"/>
  <c r="Z40"/>
  <c r="AD40" s="1"/>
  <c r="O40"/>
  <c r="J40"/>
  <c r="I40"/>
  <c r="AB39"/>
  <c r="AA39"/>
  <c r="Z39"/>
  <c r="AD39" s="1"/>
  <c r="O39"/>
  <c r="J39"/>
  <c r="I39"/>
  <c r="AE39" s="1"/>
  <c r="AA38"/>
  <c r="Z38"/>
  <c r="AD38" s="1"/>
  <c r="O38"/>
  <c r="I38"/>
  <c r="AB38" s="1"/>
  <c r="AA37"/>
  <c r="Z37"/>
  <c r="AD37" s="1"/>
  <c r="O37"/>
  <c r="I37"/>
  <c r="AB37" s="1"/>
  <c r="AE36"/>
  <c r="AB36"/>
  <c r="AA36"/>
  <c r="Z36"/>
  <c r="AD36" s="1"/>
  <c r="O36"/>
  <c r="J36"/>
  <c r="I36"/>
  <c r="AB35"/>
  <c r="AA35"/>
  <c r="Z35"/>
  <c r="AD35" s="1"/>
  <c r="O35"/>
  <c r="J35"/>
  <c r="I35"/>
  <c r="AE35" s="1"/>
  <c r="AA34"/>
  <c r="Z34"/>
  <c r="AD34" s="1"/>
  <c r="O34"/>
  <c r="I34"/>
  <c r="AB34" s="1"/>
  <c r="AA33"/>
  <c r="Z33"/>
  <c r="AD33" s="1"/>
  <c r="O33"/>
  <c r="I33"/>
  <c r="AB33" s="1"/>
  <c r="AE32"/>
  <c r="AB32"/>
  <c r="AA32"/>
  <c r="Z32"/>
  <c r="AD32" s="1"/>
  <c r="O32"/>
  <c r="J32"/>
  <c r="I32"/>
  <c r="AB31"/>
  <c r="AA31"/>
  <c r="Z31"/>
  <c r="AD31" s="1"/>
  <c r="O31"/>
  <c r="J31"/>
  <c r="I31"/>
  <c r="AE31" s="1"/>
  <c r="AA30"/>
  <c r="Z30"/>
  <c r="AD30" s="1"/>
  <c r="O30"/>
  <c r="I30"/>
  <c r="AB30" s="1"/>
  <c r="AE29"/>
  <c r="AA29"/>
  <c r="Z29"/>
  <c r="AD29" s="1"/>
  <c r="O29"/>
  <c r="I29"/>
  <c r="AB29" s="1"/>
  <c r="AE28"/>
  <c r="AB28"/>
  <c r="AA28"/>
  <c r="Z28"/>
  <c r="AD28" s="1"/>
  <c r="O28"/>
  <c r="J28"/>
  <c r="I28"/>
  <c r="AB27"/>
  <c r="AA27"/>
  <c r="Z27"/>
  <c r="AD27" s="1"/>
  <c r="O27"/>
  <c r="J27"/>
  <c r="I27"/>
  <c r="AE27" s="1"/>
  <c r="AA26"/>
  <c r="Z26"/>
  <c r="AD26" s="1"/>
  <c r="O26"/>
  <c r="I26"/>
  <c r="AB26" s="1"/>
  <c r="AE25"/>
  <c r="AA25"/>
  <c r="Z25"/>
  <c r="AD25" s="1"/>
  <c r="O25"/>
  <c r="I25"/>
  <c r="AB25" s="1"/>
  <c r="AE24"/>
  <c r="AB24"/>
  <c r="AA24"/>
  <c r="Z24"/>
  <c r="AD24" s="1"/>
  <c r="O24"/>
  <c r="J24"/>
  <c r="I24"/>
  <c r="AB23"/>
  <c r="AA23"/>
  <c r="Z23"/>
  <c r="AD23" s="1"/>
  <c r="O23"/>
  <c r="J23"/>
  <c r="I23"/>
  <c r="AE23" s="1"/>
  <c r="AA22"/>
  <c r="Z22"/>
  <c r="AD22" s="1"/>
  <c r="O22"/>
  <c r="I22"/>
  <c r="AB22" s="1"/>
  <c r="AE21"/>
  <c r="AA21"/>
  <c r="Z21"/>
  <c r="AD21" s="1"/>
  <c r="O21"/>
  <c r="I21"/>
  <c r="AB21" s="1"/>
  <c r="AE20"/>
  <c r="AB20"/>
  <c r="AA20"/>
  <c r="Z20"/>
  <c r="AD20" s="1"/>
  <c r="O20"/>
  <c r="J20"/>
  <c r="I20"/>
  <c r="AB19"/>
  <c r="AA19"/>
  <c r="Z19"/>
  <c r="AD19" s="1"/>
  <c r="O19"/>
  <c r="J19"/>
  <c r="I19"/>
  <c r="AE19" s="1"/>
  <c r="AA18"/>
  <c r="Z18"/>
  <c r="AD18" s="1"/>
  <c r="O18"/>
  <c r="I18"/>
  <c r="AB18" s="1"/>
  <c r="AA17"/>
  <c r="Z17"/>
  <c r="AD17" s="1"/>
  <c r="O17"/>
  <c r="I17"/>
  <c r="AB17" s="1"/>
  <c r="AE16"/>
  <c r="AB16"/>
  <c r="AA16"/>
  <c r="Z16"/>
  <c r="AD16" s="1"/>
  <c r="O16"/>
  <c r="J16"/>
  <c r="I16"/>
  <c r="AB15"/>
  <c r="AA15"/>
  <c r="Z15"/>
  <c r="AD15" s="1"/>
  <c r="O15"/>
  <c r="J15"/>
  <c r="I15"/>
  <c r="AE15" s="1"/>
  <c r="AA14"/>
  <c r="Z14"/>
  <c r="AD14" s="1"/>
  <c r="O14"/>
  <c r="I14"/>
  <c r="AB14" s="1"/>
  <c r="AA13"/>
  <c r="Z13"/>
  <c r="AD13" s="1"/>
  <c r="O13"/>
  <c r="I13"/>
  <c r="AB13" s="1"/>
  <c r="AE12"/>
  <c r="AB12"/>
  <c r="AA12"/>
  <c r="Z12"/>
  <c r="AD12" s="1"/>
  <c r="O12"/>
  <c r="J12"/>
  <c r="I12"/>
  <c r="AB11"/>
  <c r="AA11"/>
  <c r="Z11"/>
  <c r="AD11" s="1"/>
  <c r="O11"/>
  <c r="J11"/>
  <c r="I11"/>
  <c r="AE11" s="1"/>
  <c r="AA10"/>
  <c r="Z10"/>
  <c r="AD10" s="1"/>
  <c r="O10"/>
  <c r="I10"/>
  <c r="AB10" s="1"/>
  <c r="AA9"/>
  <c r="Z9"/>
  <c r="AD9" s="1"/>
  <c r="O9"/>
  <c r="I9"/>
  <c r="AB9" s="1"/>
  <c r="AE8"/>
  <c r="AB8"/>
  <c r="AA8"/>
  <c r="Z8"/>
  <c r="AD8" s="1"/>
  <c r="O8"/>
  <c r="J8"/>
  <c r="I8"/>
  <c r="AB7"/>
  <c r="AA7"/>
  <c r="Z7"/>
  <c r="AD7" s="1"/>
  <c r="O7"/>
  <c r="J7"/>
  <c r="I7"/>
  <c r="AE7" s="1"/>
  <c r="AA6"/>
  <c r="Z6"/>
  <c r="AD6" s="1"/>
  <c r="O6"/>
  <c r="I6"/>
  <c r="AB6" s="1"/>
  <c r="AA5"/>
  <c r="Z5"/>
  <c r="AD5" s="1"/>
  <c r="O5"/>
  <c r="I5"/>
  <c r="AB5" s="1"/>
  <c r="AE4"/>
  <c r="AB4"/>
  <c r="AA4"/>
  <c r="Z4"/>
  <c r="AD4" s="1"/>
  <c r="O4"/>
  <c r="O175" s="1"/>
  <c r="J4"/>
  <c r="I4"/>
  <c r="AB3"/>
  <c r="AA3"/>
  <c r="AA175" s="1"/>
  <c r="Z3"/>
  <c r="O3"/>
  <c r="J3"/>
  <c r="I3"/>
  <c r="I175" s="1"/>
  <c r="D24" i="4"/>
  <c r="G16"/>
  <c r="D16"/>
  <c r="D14"/>
  <c r="G13"/>
  <c r="G12"/>
  <c r="D12"/>
  <c r="G11"/>
  <c r="G10"/>
  <c r="D10"/>
  <c r="D8"/>
  <c r="D7"/>
  <c r="J5"/>
  <c r="D3"/>
  <c r="J6" s="1"/>
  <c r="AE5" i="5" l="1"/>
  <c r="AE9"/>
  <c r="AE13"/>
  <c r="AE17"/>
  <c r="AE33"/>
  <c r="AE37"/>
  <c r="AE41"/>
  <c r="J48"/>
  <c r="J52"/>
  <c r="J56"/>
  <c r="J60"/>
  <c r="J64"/>
  <c r="J68"/>
  <c r="J72"/>
  <c r="J76"/>
  <c r="J80"/>
  <c r="J84"/>
  <c r="J88"/>
  <c r="J92"/>
  <c r="J96"/>
  <c r="J100"/>
  <c r="J104"/>
  <c r="J108"/>
  <c r="J112"/>
  <c r="J116"/>
  <c r="J120"/>
  <c r="J124"/>
  <c r="J128"/>
  <c r="J132"/>
  <c r="J136"/>
  <c r="J140"/>
  <c r="J144"/>
  <c r="J148"/>
  <c r="J152"/>
  <c r="J156"/>
  <c r="J160"/>
  <c r="J164"/>
  <c r="Z175"/>
  <c r="J5"/>
  <c r="J175" s="1"/>
  <c r="AE6"/>
  <c r="J9"/>
  <c r="AE10"/>
  <c r="J13"/>
  <c r="AE14"/>
  <c r="J17"/>
  <c r="AE18"/>
  <c r="J21"/>
  <c r="AE22"/>
  <c r="J25"/>
  <c r="AE26"/>
  <c r="J29"/>
  <c r="AE30"/>
  <c r="J33"/>
  <c r="AE34"/>
  <c r="J37"/>
  <c r="AE38"/>
  <c r="J41"/>
  <c r="AE42"/>
  <c r="AE46"/>
  <c r="AE50"/>
  <c r="AE54"/>
  <c r="AE58"/>
  <c r="AE62"/>
  <c r="AE66"/>
  <c r="AE70"/>
  <c r="AE74"/>
  <c r="AE78"/>
  <c r="AE82"/>
  <c r="AE86"/>
  <c r="AE90"/>
  <c r="AE94"/>
  <c r="AE98"/>
  <c r="AE102"/>
  <c r="AE106"/>
  <c r="AE110"/>
  <c r="AE114"/>
  <c r="AE118"/>
  <c r="AE122"/>
  <c r="AE126"/>
  <c r="AE130"/>
  <c r="AE134"/>
  <c r="AE138"/>
  <c r="AE142"/>
  <c r="AE146"/>
  <c r="AE150"/>
  <c r="AE154"/>
  <c r="AE158"/>
  <c r="AE162"/>
  <c r="AE166"/>
  <c r="AE3"/>
  <c r="J6"/>
  <c r="J10"/>
  <c r="J14"/>
  <c r="J18"/>
  <c r="J22"/>
  <c r="J26"/>
  <c r="J30"/>
  <c r="J34"/>
  <c r="J38"/>
  <c r="J42"/>
  <c r="J46"/>
  <c r="J50"/>
  <c r="J54"/>
  <c r="J58"/>
  <c r="J62"/>
  <c r="J66"/>
  <c r="J70"/>
  <c r="J74"/>
  <c r="J78"/>
  <c r="J82"/>
  <c r="J86"/>
  <c r="J90"/>
  <c r="J94"/>
  <c r="J98"/>
  <c r="J102"/>
  <c r="J106"/>
  <c r="J110"/>
  <c r="J114"/>
  <c r="J118"/>
  <c r="J122"/>
  <c r="J126"/>
  <c r="J130"/>
  <c r="J134"/>
  <c r="J138"/>
  <c r="J142"/>
  <c r="J146"/>
  <c r="J150"/>
  <c r="J154"/>
  <c r="J158"/>
  <c r="J162"/>
  <c r="J166"/>
  <c r="AE168"/>
  <c r="AB175"/>
  <c r="AD3"/>
  <c r="AD175" s="1"/>
  <c r="J168"/>
  <c r="AE175" l="1"/>
</calcChain>
</file>

<file path=xl/sharedStrings.xml><?xml version="1.0" encoding="utf-8"?>
<sst xmlns="http://schemas.openxmlformats.org/spreadsheetml/2006/main" count="474" uniqueCount="450">
  <si>
    <t>Clermont County OH 12/4/2020 QVF Analysis</t>
  </si>
  <si>
    <t>Source</t>
  </si>
  <si>
    <t>Population Analysis:</t>
  </si>
  <si>
    <t>Census bureau data</t>
  </si>
  <si>
    <t>12/4/2021 QVF Registrations</t>
  </si>
  <si>
    <t>Census Population *7/21 est - Clermont County</t>
  </si>
  <si>
    <t>9/22 data</t>
  </si>
  <si>
    <t>Total votes 2020</t>
  </si>
  <si>
    <t>Population under 18:</t>
  </si>
  <si>
    <t>No 2020 Vote</t>
  </si>
  <si>
    <t xml:space="preserve">VAP (Voting Age Population): cens - &lt;18 </t>
  </si>
  <si>
    <t>Calc</t>
  </si>
  <si>
    <t>No Vote or history</t>
  </si>
  <si>
    <t>QVF Registered Voters/VAP= % of pop registered</t>
  </si>
  <si>
    <t>Total voters to 11/3/2020</t>
  </si>
  <si>
    <t>Registrations 10/6/2020-11/2/2020</t>
  </si>
  <si>
    <t>Votes COUNTED 10/6-11/3</t>
  </si>
  <si>
    <t>Registration Analysis  *Age in 2022</t>
  </si>
  <si>
    <t>Confirmation Status Registrations</t>
  </si>
  <si>
    <r>
      <t>Active voter files are 100+ years old and</t>
    </r>
    <r>
      <rPr>
        <b/>
        <i/>
        <sz val="11"/>
        <color rgb="FFFF0000"/>
        <rFont val="Calibri"/>
        <family val="2"/>
        <scheme val="minor"/>
      </rPr>
      <t xml:space="preserve"> 50 voted</t>
    </r>
    <r>
      <rPr>
        <b/>
        <sz val="11"/>
        <color theme="1"/>
        <rFont val="Calibri"/>
        <family val="2"/>
        <scheme val="minor"/>
      </rPr>
      <t xml:space="preserve"> in 2020.  </t>
    </r>
    <r>
      <rPr>
        <b/>
        <i/>
        <u/>
        <sz val="11"/>
        <color theme="1"/>
        <rFont val="Calibri"/>
        <family val="2"/>
        <scheme val="minor"/>
      </rPr>
      <t>20 have DOB 1/1/1901</t>
    </r>
  </si>
  <si>
    <t>Votes from Confirmation status</t>
  </si>
  <si>
    <r>
      <t xml:space="preserve"> Voter files are 90-99 years of age: </t>
    </r>
    <r>
      <rPr>
        <b/>
        <i/>
        <sz val="11"/>
        <color rgb="FFFF0000"/>
        <rFont val="Calibri"/>
        <family val="2"/>
        <scheme val="minor"/>
      </rPr>
      <t>1248 voted</t>
    </r>
    <r>
      <rPr>
        <b/>
        <sz val="11"/>
        <color theme="1"/>
        <rFont val="Calibri"/>
        <family val="2"/>
        <scheme val="minor"/>
      </rPr>
      <t xml:space="preserve"> in 2020</t>
    </r>
  </si>
  <si>
    <t>11/3/2020 registrations</t>
  </si>
  <si>
    <t xml:space="preserve"> Voters over 90 were registered between 2016 and 2020**</t>
  </si>
  <si>
    <t>11/3 Votes counted</t>
  </si>
  <si>
    <t>90+ Voters are in Confirmation status (no votes were cast)</t>
  </si>
  <si>
    <t>*Registrations AFTER 11/3</t>
  </si>
  <si>
    <t xml:space="preserve">There is 1 voter file with invalid DOB.  ID number </t>
  </si>
  <si>
    <t>OH0017929496</t>
  </si>
  <si>
    <t>*Votes AFTER 11/3</t>
  </si>
  <si>
    <t>Unique additional findings</t>
  </si>
  <si>
    <t>10/5/2020 Registrations</t>
  </si>
  <si>
    <r>
      <t xml:space="preserve">voters have been added to the voter rolls since 2000 </t>
    </r>
    <r>
      <rPr>
        <b/>
        <i/>
        <u/>
        <sz val="11"/>
        <color theme="1"/>
        <rFont val="Calibri"/>
        <family val="2"/>
        <scheme val="minor"/>
      </rPr>
      <t>(</t>
    </r>
    <r>
      <rPr>
        <b/>
        <i/>
        <u/>
        <sz val="11"/>
        <color rgb="FFFF0000"/>
        <rFont val="Calibri"/>
        <family val="2"/>
        <scheme val="minor"/>
      </rPr>
      <t>85.73 %</t>
    </r>
    <r>
      <rPr>
        <b/>
        <i/>
        <u/>
        <sz val="11"/>
        <color theme="1"/>
        <rFont val="Calibri"/>
        <family val="2"/>
        <scheme val="minor"/>
      </rPr>
      <t xml:space="preserve"> of current voter file)</t>
    </r>
  </si>
  <si>
    <t>Votes from 10/5 registrations</t>
  </si>
  <si>
    <r>
      <t xml:space="preserve">of these Voters Have </t>
    </r>
    <r>
      <rPr>
        <b/>
        <i/>
        <u/>
        <sz val="11"/>
        <color rgb="FFFF0000"/>
        <rFont val="Calibri"/>
        <family val="2"/>
        <scheme val="minor"/>
      </rPr>
      <t>NO VOTER HISTORY</t>
    </r>
    <r>
      <rPr>
        <b/>
        <sz val="11"/>
        <color theme="1"/>
        <rFont val="Calibri"/>
        <family val="2"/>
        <scheme val="minor"/>
      </rPr>
      <t xml:space="preserve"> and have not voted (</t>
    </r>
    <r>
      <rPr>
        <b/>
        <i/>
        <u/>
        <sz val="11"/>
        <color rgb="FFFF0000"/>
        <rFont val="Calibri"/>
        <family val="2"/>
        <scheme val="minor"/>
      </rPr>
      <t>10.7%</t>
    </r>
    <r>
      <rPr>
        <b/>
        <sz val="11"/>
        <color theme="1"/>
        <rFont val="Calibri"/>
        <family val="2"/>
        <scheme val="minor"/>
      </rPr>
      <t xml:space="preserve"> of registrations)</t>
    </r>
  </si>
  <si>
    <r>
      <t xml:space="preserve">ONLY 1 voter has been added since 11/3/2020. </t>
    </r>
    <r>
      <rPr>
        <b/>
        <i/>
        <u/>
        <sz val="11"/>
        <color rgb="FFFF0000"/>
        <rFont val="Calibri"/>
        <family val="2"/>
        <scheme val="minor"/>
      </rPr>
      <t>The 11/9/2020 registration VOTED</t>
    </r>
    <r>
      <rPr>
        <b/>
        <i/>
        <sz val="11"/>
        <color theme="1"/>
        <rFont val="Calibri"/>
        <family val="2"/>
        <scheme val="minor"/>
      </rPr>
      <t xml:space="preserve"> on 11/3 and had no voter history.  </t>
    </r>
  </si>
  <si>
    <r>
      <t xml:space="preserve"> The </t>
    </r>
    <r>
      <rPr>
        <b/>
        <i/>
        <sz val="11"/>
        <color rgb="FFFF0000"/>
        <rFont val="Calibri"/>
        <family val="2"/>
        <scheme val="minor"/>
      </rPr>
      <t xml:space="preserve">11/9/2020 Registration VOTED on 11/3 </t>
    </r>
    <r>
      <rPr>
        <b/>
        <sz val="11"/>
        <color theme="1"/>
        <rFont val="Calibri"/>
        <family val="2"/>
        <scheme val="minor"/>
      </rPr>
      <t>and had</t>
    </r>
    <r>
      <rPr>
        <b/>
        <i/>
        <sz val="11"/>
        <color rgb="FFFF0000"/>
        <rFont val="Calibri"/>
        <family val="2"/>
        <scheme val="minor"/>
      </rPr>
      <t xml:space="preserve"> NO Voter history</t>
    </r>
  </si>
  <si>
    <t>Excessive Non Voters on SWVF begins in 2013</t>
  </si>
  <si>
    <t>2016 votes on 12/4/2020 QVF</t>
  </si>
  <si>
    <t>2016 official votes cast per SoS</t>
  </si>
  <si>
    <t>2016 missing votes from 2020 QVF</t>
  </si>
  <si>
    <t>Precinct Analysis 166 total</t>
  </si>
  <si>
    <t>**Clermont county issued REVISED Election Results on 1/5/2021</t>
  </si>
  <si>
    <r>
      <t xml:space="preserve">There are </t>
    </r>
    <r>
      <rPr>
        <b/>
        <sz val="11"/>
        <color rgb="FFFF0000"/>
        <rFont val="Calibri"/>
        <family val="2"/>
        <scheme val="minor"/>
      </rPr>
      <t>43 precincts</t>
    </r>
    <r>
      <rPr>
        <b/>
        <sz val="11"/>
        <color theme="1"/>
        <rFont val="Calibri"/>
        <family val="2"/>
        <scheme val="minor"/>
      </rPr>
      <t xml:space="preserve"> with more than 100 voters that have NEVER VOTED in 20 years</t>
    </r>
  </si>
  <si>
    <r>
      <rPr>
        <b/>
        <i/>
        <u/>
        <sz val="11"/>
        <rFont val="Calibri"/>
        <family val="2"/>
        <scheme val="minor"/>
      </rPr>
      <t>5 Precincts</t>
    </r>
    <r>
      <rPr>
        <b/>
        <sz val="11"/>
        <color theme="1"/>
        <rFont val="Calibri"/>
        <family val="2"/>
        <scheme val="minor"/>
      </rPr>
      <t xml:space="preserve"> have excessively HIGH voter participation (&gt;86.39% turnout)</t>
    </r>
  </si>
  <si>
    <r>
      <rPr>
        <b/>
        <sz val="11"/>
        <color rgb="FFFF0000"/>
        <rFont val="Calibri"/>
        <family val="2"/>
        <scheme val="minor"/>
      </rPr>
      <t>9 Precincts</t>
    </r>
    <r>
      <rPr>
        <b/>
        <sz val="11"/>
        <color theme="1"/>
        <rFont val="Calibri"/>
        <family val="2"/>
        <scheme val="minor"/>
      </rPr>
      <t xml:space="preserve"> have LOW voter participation (&lt;66% turnout)  </t>
    </r>
    <r>
      <rPr>
        <b/>
        <sz val="11"/>
        <color rgb="FFFF0000"/>
        <rFont val="Calibri"/>
        <family val="2"/>
        <scheme val="minor"/>
      </rPr>
      <t>1 had 50.5% turnout</t>
    </r>
  </si>
  <si>
    <r>
      <t>QVF: High turnout in</t>
    </r>
    <r>
      <rPr>
        <b/>
        <sz val="11"/>
        <color rgb="FFFF0000"/>
        <rFont val="Calibri"/>
        <family val="2"/>
        <scheme val="minor"/>
      </rPr>
      <t xml:space="preserve">  7 of 166 </t>
    </r>
    <r>
      <rPr>
        <b/>
        <sz val="11"/>
        <color theme="1"/>
        <rFont val="Calibri"/>
        <family val="2"/>
        <scheme val="minor"/>
      </rPr>
      <t>precincts per 12/4 QVF</t>
    </r>
  </si>
  <si>
    <r>
      <t>QVF: LOW turnout in</t>
    </r>
    <r>
      <rPr>
        <b/>
        <sz val="11"/>
        <color rgb="FFFF0000"/>
        <rFont val="Calibri"/>
        <family val="2"/>
        <scheme val="minor"/>
      </rPr>
      <t xml:space="preserve"> 9 of 166 </t>
    </r>
    <r>
      <rPr>
        <b/>
        <sz val="11"/>
        <color theme="1"/>
        <rFont val="Calibri"/>
        <family val="2"/>
        <scheme val="minor"/>
      </rPr>
      <t>precincts,</t>
    </r>
    <r>
      <rPr>
        <b/>
        <sz val="11"/>
        <color rgb="FFFF0000"/>
        <rFont val="Calibri"/>
        <family val="2"/>
        <scheme val="minor"/>
      </rPr>
      <t xml:space="preserve"> 1 at 50% turnout</t>
    </r>
  </si>
  <si>
    <r>
      <t xml:space="preserve">QVF shows </t>
    </r>
    <r>
      <rPr>
        <b/>
        <sz val="11"/>
        <color rgb="FFFF0000"/>
        <rFont val="Calibri"/>
        <family val="2"/>
        <scheme val="minor"/>
      </rPr>
      <t>88 LESS VOTES</t>
    </r>
    <r>
      <rPr>
        <b/>
        <sz val="11"/>
        <color theme="1"/>
        <rFont val="Calibri"/>
        <family val="2"/>
        <scheme val="minor"/>
      </rPr>
      <t xml:space="preserve"> than County SOVC (Revised)</t>
    </r>
  </si>
  <si>
    <r>
      <t xml:space="preserve">QVF shows </t>
    </r>
    <r>
      <rPr>
        <b/>
        <sz val="11"/>
        <color rgb="FFFF0000"/>
        <rFont val="Calibri"/>
        <family val="2"/>
        <scheme val="minor"/>
      </rPr>
      <t>443 MORE VOTERS</t>
    </r>
    <r>
      <rPr>
        <b/>
        <sz val="11"/>
        <rFont val="Calibri"/>
        <family val="2"/>
        <scheme val="minor"/>
      </rPr>
      <t xml:space="preserve"> than County SOVC (Revised)</t>
    </r>
  </si>
  <si>
    <r>
      <t>SoS canvass recorded</t>
    </r>
    <r>
      <rPr>
        <b/>
        <sz val="11"/>
        <color rgb="FFFF0000"/>
        <rFont val="Calibri"/>
        <family val="2"/>
        <scheme val="minor"/>
      </rPr>
      <t xml:space="preserve"> 92 MORE</t>
    </r>
    <r>
      <rPr>
        <b/>
        <sz val="11"/>
        <color theme="1"/>
        <rFont val="Calibri"/>
        <family val="2"/>
        <scheme val="minor"/>
      </rPr>
      <t xml:space="preserve"> Votes  than 12/4/2020 QVF</t>
    </r>
  </si>
  <si>
    <r>
      <t>SoS canvass shows</t>
    </r>
    <r>
      <rPr>
        <b/>
        <sz val="11"/>
        <color rgb="FFFF0000"/>
        <rFont val="Calibri"/>
        <family val="2"/>
        <scheme val="minor"/>
      </rPr>
      <t xml:space="preserve"> 443 LESS VOTERS</t>
    </r>
    <r>
      <rPr>
        <b/>
        <sz val="11"/>
        <color theme="1"/>
        <rFont val="Calibri"/>
        <family val="2"/>
        <scheme val="minor"/>
      </rPr>
      <t xml:space="preserve"> than 12/4/2020 QVF </t>
    </r>
  </si>
  <si>
    <t>Clermont County had a higher voter turnout average (76.39%) than the State average (73.99%)</t>
  </si>
  <si>
    <t xml:space="preserve">Notes:  </t>
  </si>
  <si>
    <t>1)</t>
  </si>
  <si>
    <t>Why is the SoS or ERIC authorizing and Registering as New Registrations in 2020, voters who are OVER 100 YEARS OLD?</t>
  </si>
  <si>
    <t>2)</t>
  </si>
  <si>
    <r>
      <t xml:space="preserve">Why did </t>
    </r>
    <r>
      <rPr>
        <b/>
        <i/>
        <u/>
        <sz val="14"/>
        <color rgb="FFFF0000"/>
        <rFont val="Calibri"/>
        <family val="2"/>
        <scheme val="minor"/>
      </rPr>
      <t>2044 voters</t>
    </r>
    <r>
      <rPr>
        <sz val="14"/>
        <color theme="1"/>
        <rFont val="Calibri"/>
        <family val="2"/>
        <scheme val="minor"/>
      </rPr>
      <t xml:space="preserve"> register between </t>
    </r>
    <r>
      <rPr>
        <i/>
        <sz val="14"/>
        <color theme="1"/>
        <rFont val="Calibri"/>
        <family val="2"/>
        <scheme val="minor"/>
      </rPr>
      <t>10/6 and 11/3</t>
    </r>
    <r>
      <rPr>
        <sz val="14"/>
        <color theme="1"/>
        <rFont val="Calibri"/>
        <family val="2"/>
        <scheme val="minor"/>
      </rPr>
      <t xml:space="preserve"> and </t>
    </r>
    <r>
      <rPr>
        <b/>
        <i/>
        <u/>
        <sz val="14"/>
        <color rgb="FFFF0000"/>
        <rFont val="Calibri"/>
        <family val="2"/>
        <scheme val="minor"/>
      </rPr>
      <t>2041 votes COUNTED</t>
    </r>
    <r>
      <rPr>
        <sz val="14"/>
        <color theme="1"/>
        <rFont val="Calibri"/>
        <family val="2"/>
        <scheme val="minor"/>
      </rPr>
      <t xml:space="preserve"> on Nov 3?  Registration deadline was Oct 5, 2020 </t>
    </r>
  </si>
  <si>
    <t>3)</t>
  </si>
  <si>
    <r>
      <t xml:space="preserve"> How/WHY did</t>
    </r>
    <r>
      <rPr>
        <sz val="14"/>
        <color rgb="FFFF0000"/>
        <rFont val="Calibri"/>
        <family val="2"/>
        <scheme val="minor"/>
      </rPr>
      <t xml:space="preserve"> </t>
    </r>
    <r>
      <rPr>
        <b/>
        <i/>
        <u/>
        <sz val="14"/>
        <color rgb="FFFF0000"/>
        <rFont val="Calibri"/>
        <family val="2"/>
        <scheme val="minor"/>
      </rPr>
      <t>1972 Voters register</t>
    </r>
    <r>
      <rPr>
        <sz val="14"/>
        <color theme="1"/>
        <rFont val="Calibri"/>
        <family val="2"/>
        <scheme val="minor"/>
      </rPr>
      <t xml:space="preserve"> on Nov 3 and </t>
    </r>
    <r>
      <rPr>
        <b/>
        <i/>
        <u/>
        <sz val="14"/>
        <color rgb="FFFF0000"/>
        <rFont val="Calibri"/>
        <family val="2"/>
        <scheme val="minor"/>
      </rPr>
      <t>1969 of those votes counted</t>
    </r>
    <r>
      <rPr>
        <sz val="14"/>
        <color theme="1"/>
        <rFont val="Calibri"/>
        <family val="2"/>
        <scheme val="minor"/>
      </rPr>
      <t xml:space="preserve"> on Nov 3?</t>
    </r>
  </si>
  <si>
    <t>4)</t>
  </si>
  <si>
    <r>
      <t xml:space="preserve"> Why are there </t>
    </r>
    <r>
      <rPr>
        <b/>
        <i/>
        <u/>
        <sz val="14"/>
        <color rgb="FFFF0000"/>
        <rFont val="Calibri"/>
        <family val="2"/>
        <scheme val="minor"/>
      </rPr>
      <t>10,980</t>
    </r>
    <r>
      <rPr>
        <sz val="14"/>
        <color theme="1"/>
        <rFont val="Calibri"/>
        <family val="2"/>
        <scheme val="minor"/>
      </rPr>
      <t xml:space="preserve"> "Confirmed Status" voters and how did</t>
    </r>
    <r>
      <rPr>
        <b/>
        <i/>
        <u/>
        <sz val="14"/>
        <color rgb="FFFF0000"/>
        <rFont val="Calibri"/>
        <family val="2"/>
        <scheme val="minor"/>
      </rPr>
      <t xml:space="preserve">  30</t>
    </r>
    <r>
      <rPr>
        <sz val="14"/>
        <color theme="1"/>
        <rFont val="Calibri"/>
        <family val="2"/>
        <scheme val="minor"/>
      </rPr>
      <t xml:space="preserve"> votes count remaining in "Confirmed Status"? </t>
    </r>
  </si>
  <si>
    <t>5)</t>
  </si>
  <si>
    <t>Analysis does NOT include the precinct level Absentee Vote break down, as the information has not yet been provided</t>
  </si>
  <si>
    <t>XXX County</t>
  </si>
  <si>
    <t>12/4/2020 QVF (SoS)</t>
  </si>
  <si>
    <t>STATE AVE 73.99%</t>
  </si>
  <si>
    <r>
      <t xml:space="preserve">TRIAD County </t>
    </r>
    <r>
      <rPr>
        <b/>
        <sz val="14"/>
        <color rgb="FFFF0000"/>
        <rFont val="Calibri"/>
        <family val="2"/>
        <scheme val="minor"/>
      </rPr>
      <t>CSV (run date 10/1/21)</t>
    </r>
  </si>
  <si>
    <t>SoS - 11/3/2020 Full Absentee Report</t>
  </si>
  <si>
    <t>SoS Official Canvass Report</t>
  </si>
  <si>
    <r>
      <rPr>
        <b/>
        <sz val="14"/>
        <color theme="1"/>
        <rFont val="Calibri"/>
        <family val="2"/>
        <scheme val="minor"/>
      </rPr>
      <t xml:space="preserve">Clermont County  </t>
    </r>
    <r>
      <rPr>
        <b/>
        <i/>
        <u/>
        <sz val="14"/>
        <color rgb="FFFF0000"/>
        <rFont val="Calibri"/>
        <family val="2"/>
        <scheme val="minor"/>
      </rPr>
      <t xml:space="preserve">**SOVC REVISED 1/5/2021 </t>
    </r>
    <r>
      <rPr>
        <b/>
        <i/>
        <u/>
        <sz val="14"/>
        <color theme="1"/>
        <rFont val="Calibri"/>
        <family val="2"/>
        <scheme val="minor"/>
      </rPr>
      <t xml:space="preserve"> </t>
    </r>
    <r>
      <rPr>
        <b/>
        <i/>
        <u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
                                             </t>
    </r>
  </si>
  <si>
    <t>Township  / City</t>
  </si>
  <si>
    <t>Precinct</t>
  </si>
  <si>
    <t>From Row</t>
  </si>
  <si>
    <t>To Row</t>
  </si>
  <si>
    <t>20+ years-no vote  or history</t>
  </si>
  <si>
    <t>No Vote 11/3/2020</t>
  </si>
  <si>
    <t>Total vote</t>
  </si>
  <si>
    <t>Total voters (per QVF)</t>
  </si>
  <si>
    <t>Turnout %</t>
  </si>
  <si>
    <t>from row</t>
  </si>
  <si>
    <t>To row</t>
  </si>
  <si>
    <t>In person</t>
  </si>
  <si>
    <t>Absentee</t>
  </si>
  <si>
    <t>In Person Vote      (Col L)</t>
  </si>
  <si>
    <t xml:space="preserve"> Absentee Votes     (Col K)</t>
  </si>
  <si>
    <t>UOCAVA Votes counted (Col DE)</t>
  </si>
  <si>
    <t>Total Votes CAST</t>
  </si>
  <si>
    <t>County Registered voters</t>
  </si>
  <si>
    <t xml:space="preserve"> Votes Cast (SoS) </t>
  </si>
  <si>
    <r>
      <t>COUNTY REPORT Reg Voters</t>
    </r>
    <r>
      <rPr>
        <b/>
        <sz val="9"/>
        <color rgb="FFFF0000"/>
        <rFont val="Calibri"/>
        <family val="2"/>
        <scheme val="minor"/>
      </rPr>
      <t xml:space="preserve">   **SOVC      </t>
    </r>
    <r>
      <rPr>
        <b/>
        <sz val="9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 xml:space="preserve">       </t>
    </r>
  </si>
  <si>
    <r>
      <t xml:space="preserve">COUNTY REPORT Election Day Votes Cast </t>
    </r>
    <r>
      <rPr>
        <b/>
        <sz val="9"/>
        <color rgb="FFFF0000"/>
        <rFont val="Calibri"/>
        <family val="2"/>
        <scheme val="minor"/>
      </rPr>
      <t>**SOVC</t>
    </r>
  </si>
  <si>
    <r>
      <t xml:space="preserve">COUNTY REPORT Absentee  Votes Cast       </t>
    </r>
    <r>
      <rPr>
        <b/>
        <sz val="9"/>
        <color rgb="FFFF0000"/>
        <rFont val="Calibri"/>
        <family val="2"/>
        <scheme val="minor"/>
      </rPr>
      <t>**SOVC</t>
    </r>
  </si>
  <si>
    <r>
      <t xml:space="preserve">COUNTY REPORT Provisional Votes Cast       </t>
    </r>
    <r>
      <rPr>
        <b/>
        <sz val="9"/>
        <color rgb="FFFF0000"/>
        <rFont val="Calibri"/>
        <family val="2"/>
        <scheme val="minor"/>
      </rPr>
      <t>**SOVC</t>
    </r>
  </si>
  <si>
    <r>
      <t xml:space="preserve">COUNTY REPORT Total Votes Cast       </t>
    </r>
    <r>
      <rPr>
        <b/>
        <sz val="9"/>
        <color rgb="FFFF0000"/>
        <rFont val="Calibri"/>
        <family val="2"/>
        <scheme val="minor"/>
      </rPr>
      <t>**SOVC</t>
    </r>
  </si>
  <si>
    <t xml:space="preserve">VOTE Difference between 12/4/2020 QVF and Sos Canvass </t>
  </si>
  <si>
    <t xml:space="preserve"> REG VOTER difference between 12/4/2020 QVF and SoS Canvass</t>
  </si>
  <si>
    <r>
      <t>ABSENTEE Vote difference between SoS and</t>
    </r>
    <r>
      <rPr>
        <b/>
        <sz val="9"/>
        <color rgb="FFFF0000"/>
        <rFont val="Calibri"/>
        <family val="2"/>
        <scheme val="minor"/>
      </rPr>
      <t xml:space="preserve"> 10/1/2021 CSV</t>
    </r>
  </si>
  <si>
    <r>
      <t xml:space="preserve">VOTE Difference between  </t>
    </r>
    <r>
      <rPr>
        <b/>
        <sz val="8"/>
        <rFont val="Calibri"/>
        <family val="2"/>
        <scheme val="minor"/>
      </rPr>
      <t>12/04/2020 QVF</t>
    </r>
    <r>
      <rPr>
        <b/>
        <sz val="8"/>
        <color theme="1"/>
        <rFont val="Calibri"/>
        <family val="2"/>
        <scheme val="minor"/>
      </rPr>
      <t xml:space="preserve"> and County SOVC   </t>
    </r>
  </si>
  <si>
    <r>
      <t xml:space="preserve">REG VOTER difference between </t>
    </r>
    <r>
      <rPr>
        <b/>
        <sz val="8"/>
        <rFont val="Calibri"/>
        <family val="2"/>
        <scheme val="minor"/>
      </rPr>
      <t>12/04/2020 QVF</t>
    </r>
    <r>
      <rPr>
        <b/>
        <sz val="8"/>
        <color theme="1"/>
        <rFont val="Calibri"/>
        <family val="2"/>
        <scheme val="minor"/>
      </rPr>
      <t xml:space="preserve"> County and SOVC</t>
    </r>
  </si>
  <si>
    <t>NOTES</t>
  </si>
  <si>
    <t>LOVELAND CITY A</t>
  </si>
  <si>
    <t>AAA</t>
  </si>
  <si>
    <t>LOVELAND CITY B</t>
  </si>
  <si>
    <t>AAB</t>
  </si>
  <si>
    <t>BATAVIA TOWNSHIP A</t>
  </si>
  <si>
    <t>AAC</t>
  </si>
  <si>
    <t>BATAVIA TOWNSHIP B</t>
  </si>
  <si>
    <t>AAD</t>
  </si>
  <si>
    <t>BATAVIA TOWNSHIP C</t>
  </si>
  <si>
    <t>AAE</t>
  </si>
  <si>
    <t>BATAVIA TOWNSHIP D</t>
  </si>
  <si>
    <t>AAF</t>
  </si>
  <si>
    <t>BATAVIA TOWNSHIP E</t>
  </si>
  <si>
    <t>AAG</t>
  </si>
  <si>
    <t>BATAVIA TOWNSHIP F</t>
  </si>
  <si>
    <t>AAH</t>
  </si>
  <si>
    <t>BATAVIA TOWNSHIP G</t>
  </si>
  <si>
    <t>AAI</t>
  </si>
  <si>
    <t>BATAVIA TOWNSHIP H</t>
  </si>
  <si>
    <t>AAJ</t>
  </si>
  <si>
    <t>BATAVIA TOWNSHIP I</t>
  </si>
  <si>
    <t>AAK</t>
  </si>
  <si>
    <t>BATAVIA TOWNSHIP J</t>
  </si>
  <si>
    <t>AAL</t>
  </si>
  <si>
    <t>BATAVIA TOWNSHIP K</t>
  </si>
  <si>
    <t>AAM</t>
  </si>
  <si>
    <t>BATAVIA TOWNSHIP L</t>
  </si>
  <si>
    <t>AAN</t>
  </si>
  <si>
    <t>BATAVIA TOWNSHIP O</t>
  </si>
  <si>
    <t>AAO</t>
  </si>
  <si>
    <t>BATAVIA VILLAGE A</t>
  </si>
  <si>
    <t>AAP</t>
  </si>
  <si>
    <t>FRANKLIN TOWNSHIP A</t>
  </si>
  <si>
    <t>AAS</t>
  </si>
  <si>
    <t>FRANKLIN TOWNSHIP B</t>
  </si>
  <si>
    <t>AAT</t>
  </si>
  <si>
    <t>FRANKLIN TOWNSHIP D</t>
  </si>
  <si>
    <t>AAV</t>
  </si>
  <si>
    <t>GOSHEN TOWNSHIP A</t>
  </si>
  <si>
    <t>AAZ</t>
  </si>
  <si>
    <t>GOSHEN TOWNSHIP B</t>
  </si>
  <si>
    <t>ABA</t>
  </si>
  <si>
    <t>GOSHEN TOWNSHIP D</t>
  </si>
  <si>
    <t>ABC</t>
  </si>
  <si>
    <t>GOSHEN TOWNSHIP E</t>
  </si>
  <si>
    <t>ABD</t>
  </si>
  <si>
    <t>GOSHEN TOWNSHIP F</t>
  </si>
  <si>
    <t>ABE</t>
  </si>
  <si>
    <t>GOSHEN TOWNSHIP G</t>
  </si>
  <si>
    <t>ABF</t>
  </si>
  <si>
    <t>GOSHEN TOWNSHIP I</t>
  </si>
  <si>
    <t>ABH</t>
  </si>
  <si>
    <t>GOSHEN TOWNSHIP J</t>
  </si>
  <si>
    <t>ABI</t>
  </si>
  <si>
    <t>GOSHEN TOWNSHIP K</t>
  </si>
  <si>
    <t>ABJ</t>
  </si>
  <si>
    <t>GOSHEN TOWNSHIP L</t>
  </si>
  <si>
    <t>ABK</t>
  </si>
  <si>
    <t>GOSHEN TOWNSHIP M</t>
  </si>
  <si>
    <t>ABL</t>
  </si>
  <si>
    <t>GOSHEN TOWNSHIP N</t>
  </si>
  <si>
    <t>ABM</t>
  </si>
  <si>
    <t>JACKSON TOWNSHIP A</t>
  </si>
  <si>
    <t>ABN</t>
  </si>
  <si>
    <t>JACKSON TOWNSHIP B</t>
  </si>
  <si>
    <t>ABO</t>
  </si>
  <si>
    <t>JACKSON TOWNSHIP C</t>
  </si>
  <si>
    <t>ABP</t>
  </si>
  <si>
    <t>MIAMI TOWNSHIP A</t>
  </si>
  <si>
    <t>ABQ</t>
  </si>
  <si>
    <t>MIAMI TOWNSHIP A1A</t>
  </si>
  <si>
    <t>ABR</t>
  </si>
  <si>
    <t>MIAMI TOWNSHIP B1B</t>
  </si>
  <si>
    <t>ABT</t>
  </si>
  <si>
    <t>MIAMI TOWNSHIP C</t>
  </si>
  <si>
    <t>ABU</t>
  </si>
  <si>
    <t>MIAMI TOWNSHIP C1C</t>
  </si>
  <si>
    <t>ABV</t>
  </si>
  <si>
    <t>MIAMI TOWNSHIP D</t>
  </si>
  <si>
    <t>ABW</t>
  </si>
  <si>
    <t>MIAMI TOWNSHIP D1D</t>
  </si>
  <si>
    <t>ABX</t>
  </si>
  <si>
    <t>MIAMI TOWNSHIP E</t>
  </si>
  <si>
    <t>ABY</t>
  </si>
  <si>
    <t>MIAMI TOWNSHIP F</t>
  </si>
  <si>
    <t>ACA</t>
  </si>
  <si>
    <t>MIAMI TOWNSHIP F1F</t>
  </si>
  <si>
    <t>ACB</t>
  </si>
  <si>
    <t>MIAMI TOWNSHIP G</t>
  </si>
  <si>
    <t>ACC</t>
  </si>
  <si>
    <t>MIAMI TOWNSHIP G1G</t>
  </si>
  <si>
    <t>ACD</t>
  </si>
  <si>
    <t>MIAMI TOWNSHIP H</t>
  </si>
  <si>
    <t>ACE</t>
  </si>
  <si>
    <t>MIAMI TOWNSHIP H1H</t>
  </si>
  <si>
    <t>ACF</t>
  </si>
  <si>
    <t>MIAMI TOWNSHIP I</t>
  </si>
  <si>
    <t>ACG</t>
  </si>
  <si>
    <t>MIAMI TOWNSHIP J</t>
  </si>
  <si>
    <t>ACI</t>
  </si>
  <si>
    <t>MIAMI TOWNSHIP K</t>
  </si>
  <si>
    <t>ACK</t>
  </si>
  <si>
    <t>MIAMI TOWNSHIP K1K</t>
  </si>
  <si>
    <t>ACL</t>
  </si>
  <si>
    <t>MIAMI TOWNSHIP L</t>
  </si>
  <si>
    <t>ACM</t>
  </si>
  <si>
    <t>MIAMI TOWNSHIP M</t>
  </si>
  <si>
    <t>ACN</t>
  </si>
  <si>
    <t>MIAMI TOWNSHIP N</t>
  </si>
  <si>
    <t>ACO</t>
  </si>
  <si>
    <t>MIAMI TOWNSHIP P</t>
  </si>
  <si>
    <t>ACQ</t>
  </si>
  <si>
    <t>MIAMI TOWNSHIP Q</t>
  </si>
  <si>
    <t>ACR</t>
  </si>
  <si>
    <t>MIAMI TOWNSHIP R</t>
  </si>
  <si>
    <t>ACS</t>
  </si>
  <si>
    <t>MIAMI TOWNSHIP S</t>
  </si>
  <si>
    <t>ACT</t>
  </si>
  <si>
    <t>MIAMI TOWNSHIP T</t>
  </si>
  <si>
    <t>ACU</t>
  </si>
  <si>
    <t>MIAMI TOWNSHIP U</t>
  </si>
  <si>
    <t>ACV</t>
  </si>
  <si>
    <t>MIAMI TOWNSHIP V</t>
  </si>
  <si>
    <t>ACW</t>
  </si>
  <si>
    <t>MIAMI TOWNSHIP X</t>
  </si>
  <si>
    <t>ACY</t>
  </si>
  <si>
    <t>MIAMI TOWNSHIP Y</t>
  </si>
  <si>
    <t>ACZ</t>
  </si>
  <si>
    <t>MIAMI TOWNSHIP Z</t>
  </si>
  <si>
    <t>ADA</t>
  </si>
  <si>
    <t>MONROE TOWNSHIP A</t>
  </si>
  <si>
    <t>ADB</t>
  </si>
  <si>
    <t>MONROE TOWNSHIP B</t>
  </si>
  <si>
    <t>ADC</t>
  </si>
  <si>
    <t>MONROE TOWNSHIP C</t>
  </si>
  <si>
    <t>ADD</t>
  </si>
  <si>
    <t>MONROE TOWNSHIP D</t>
  </si>
  <si>
    <t>ADE</t>
  </si>
  <si>
    <t>MONROE TOWNSHIP E</t>
  </si>
  <si>
    <t>ADF</t>
  </si>
  <si>
    <t>MONROE TOWNSHIP I</t>
  </si>
  <si>
    <t>ADJ</t>
  </si>
  <si>
    <t>OHIO TOWNSHIP A</t>
  </si>
  <si>
    <t>ADL</t>
  </si>
  <si>
    <t>OHIO TOWNSHIP B</t>
  </si>
  <si>
    <t>ADM</t>
  </si>
  <si>
    <t>OHIO TOWNSHIP C</t>
  </si>
  <si>
    <t>ADN</t>
  </si>
  <si>
    <t>NEW RICHMOND VILLAGE A</t>
  </si>
  <si>
    <t>ADO</t>
  </si>
  <si>
    <t>NEW RICHMOND VILLAGE B</t>
  </si>
  <si>
    <t>ADP</t>
  </si>
  <si>
    <t>PIERCE TOWNSHIP A</t>
  </si>
  <si>
    <t>ADR</t>
  </si>
  <si>
    <t>PIERCE TOWNSHIP B</t>
  </si>
  <si>
    <t>ADS</t>
  </si>
  <si>
    <t>PIERCE TOWNSHIP C</t>
  </si>
  <si>
    <t>ADT</t>
  </si>
  <si>
    <t>PIERCE TOWNSHIP D</t>
  </si>
  <si>
    <t>ADU</t>
  </si>
  <si>
    <t>PIERCE TOWNSHIP E</t>
  </si>
  <si>
    <t>ADV</t>
  </si>
  <si>
    <t>PIERCE TOWNSHIP G</t>
  </si>
  <si>
    <t>ADX</t>
  </si>
  <si>
    <t>PIERCE TOWNSHIP I</t>
  </si>
  <si>
    <t>ADZ</t>
  </si>
  <si>
    <t>PIERCE TOWNSHIP J</t>
  </si>
  <si>
    <t>AEA</t>
  </si>
  <si>
    <t>PIERCE TOWNSHIP K</t>
  </si>
  <si>
    <t>AEB</t>
  </si>
  <si>
    <t>PIERCE TOWNSHIP N</t>
  </si>
  <si>
    <t>AED</t>
  </si>
  <si>
    <t>OWENSVILLE VILLAGE</t>
  </si>
  <si>
    <t>AEE</t>
  </si>
  <si>
    <t>STONELICK TOWNSHIP A</t>
  </si>
  <si>
    <t>AEF</t>
  </si>
  <si>
    <t>STONELICK TOWNSHIP B</t>
  </si>
  <si>
    <t>AEG</t>
  </si>
  <si>
    <t>STONELICK TOWNSHIP C</t>
  </si>
  <si>
    <t>AEH</t>
  </si>
  <si>
    <t>STONELICK TOWNSHIP D</t>
  </si>
  <si>
    <t>AEI</t>
  </si>
  <si>
    <t>STONELICK TOWNSHIP E</t>
  </si>
  <si>
    <t>AEJ</t>
  </si>
  <si>
    <t>TATE TOWNSHIP A</t>
  </si>
  <si>
    <t>AEM</t>
  </si>
  <si>
    <t>TATE TOWNSHIP B</t>
  </si>
  <si>
    <t>AEN</t>
  </si>
  <si>
    <t>TATE TOWNSHIP D</t>
  </si>
  <si>
    <t>AEP</t>
  </si>
  <si>
    <t>TATE TOWNSHIP F</t>
  </si>
  <si>
    <t>AER</t>
  </si>
  <si>
    <t>TATE TOWNSHIP H</t>
  </si>
  <si>
    <t>AET</t>
  </si>
  <si>
    <t>BETHEL VILLAGE A</t>
  </si>
  <si>
    <t>AEV</t>
  </si>
  <si>
    <t>BETHEL VILLAGE B</t>
  </si>
  <si>
    <t>AEW</t>
  </si>
  <si>
    <t>UNION TOWNSHIP A</t>
  </si>
  <si>
    <t>AEY</t>
  </si>
  <si>
    <t>UNION TOWNSHIP B</t>
  </si>
  <si>
    <t>AFA</t>
  </si>
  <si>
    <t>UNION TOWNSHIP B1B</t>
  </si>
  <si>
    <t>AFB</t>
  </si>
  <si>
    <t>UNION TOWNSHIP C</t>
  </si>
  <si>
    <t>AFC</t>
  </si>
  <si>
    <t>UNION TOWNSHIP C1C</t>
  </si>
  <si>
    <t>AFD</t>
  </si>
  <si>
    <t>UNION TOWNSHIP D</t>
  </si>
  <si>
    <t>AFE</t>
  </si>
  <si>
    <t>UNION TOWNSHIP D1D</t>
  </si>
  <si>
    <t>AFF</t>
  </si>
  <si>
    <t>UNION TOWNSHIP E</t>
  </si>
  <si>
    <t>AFG</t>
  </si>
  <si>
    <t>UNION TOWNSHIP E1E</t>
  </si>
  <si>
    <t>AFH</t>
  </si>
  <si>
    <t>UNION TOWNSHIP F</t>
  </si>
  <si>
    <t>AFI</t>
  </si>
  <si>
    <t>UNION TOWNSHIP F1F</t>
  </si>
  <si>
    <t>AFJ</t>
  </si>
  <si>
    <t>UNION TOWNSHIP G</t>
  </si>
  <si>
    <t>AFK</t>
  </si>
  <si>
    <t>UNION TOWNSHIP H</t>
  </si>
  <si>
    <t>AFM</t>
  </si>
  <si>
    <t>UNION TOWNSHIP I</t>
  </si>
  <si>
    <t>AFO</t>
  </si>
  <si>
    <t>UNION TOWNSHIP J</t>
  </si>
  <si>
    <t>AFQ</t>
  </si>
  <si>
    <t>UNION TOWNSHIP J1J</t>
  </si>
  <si>
    <t>AFR</t>
  </si>
  <si>
    <t>UNION TOWNSHIP K</t>
  </si>
  <si>
    <t>AFS</t>
  </si>
  <si>
    <t>UNION TOWNSHIP K1K</t>
  </si>
  <si>
    <t>AFT</t>
  </si>
  <si>
    <t>UNION TOWNSHIP L</t>
  </si>
  <si>
    <t>AFU</t>
  </si>
  <si>
    <t>UNION TOWNSHIP L1L</t>
  </si>
  <si>
    <t>AFV</t>
  </si>
  <si>
    <t>UNION TOWNSHIP M</t>
  </si>
  <si>
    <t>AFW</t>
  </si>
  <si>
    <t>UNION TOWNSHIP M1M</t>
  </si>
  <si>
    <t>AFX</t>
  </si>
  <si>
    <t>UNION TOWNSHIP N</t>
  </si>
  <si>
    <t>AFY</t>
  </si>
  <si>
    <t>UNION TOWNSHIP O</t>
  </si>
  <si>
    <t>AGA</t>
  </si>
  <si>
    <t>UNION TOWNSHIP P</t>
  </si>
  <si>
    <t>AGC</t>
  </si>
  <si>
    <t>UNION TOWNSHIP P1P</t>
  </si>
  <si>
    <t>AGD</t>
  </si>
  <si>
    <t>UNION TOWNSHIP Q</t>
  </si>
  <si>
    <t>AGE</t>
  </si>
  <si>
    <t>UNION TOWNSHIP R</t>
  </si>
  <si>
    <t>AGG</t>
  </si>
  <si>
    <t>UNION TOWNSHIP T</t>
  </si>
  <si>
    <t>AGI</t>
  </si>
  <si>
    <t>UNION TOWNSHIP U</t>
  </si>
  <si>
    <t>AGJ</t>
  </si>
  <si>
    <t>UNION TOWNSHIP W</t>
  </si>
  <si>
    <t>AGL</t>
  </si>
  <si>
    <t>UNION TOWNSHIP X</t>
  </si>
  <si>
    <t>AGM</t>
  </si>
  <si>
    <t>UNION TOWNSHIP Y</t>
  </si>
  <si>
    <t>AGN</t>
  </si>
  <si>
    <t>UNION TOWNSHIP Z</t>
  </si>
  <si>
    <t>AGO</t>
  </si>
  <si>
    <t>WASHINGTON TOWNSHIP A</t>
  </si>
  <si>
    <t>AGQ</t>
  </si>
  <si>
    <t>WASHINGTON TOWNSHIP B</t>
  </si>
  <si>
    <t>AGR</t>
  </si>
  <si>
    <t>WASHINGTON TOWNSHIP C</t>
  </si>
  <si>
    <t>AGS</t>
  </si>
  <si>
    <t>WAYNE TOWNSHIP A</t>
  </si>
  <si>
    <t>AGU</t>
  </si>
  <si>
    <t>WAYNE TOWNSHIP B</t>
  </si>
  <si>
    <t>AGV</t>
  </si>
  <si>
    <t>WAYNE TOWNSHIP C</t>
  </si>
  <si>
    <t>AGW</t>
  </si>
  <si>
    <t>WILLIAMSBURG TOWNSHIP A</t>
  </si>
  <si>
    <t>AGZ</t>
  </si>
  <si>
    <t>WILLIAMSBURG TOWNSHIP B</t>
  </si>
  <si>
    <t>AHA</t>
  </si>
  <si>
    <t>WILLIAMSBURG TOWNSHIP C</t>
  </si>
  <si>
    <t>AHB</t>
  </si>
  <si>
    <t>WILLIAMSBURG VILLAGE A</t>
  </si>
  <si>
    <t>AHD</t>
  </si>
  <si>
    <t>WILLIAMSBURG VILLAGE C</t>
  </si>
  <si>
    <t>AHF</t>
  </si>
  <si>
    <t>MILFORD CITY A</t>
  </si>
  <si>
    <t>AHG</t>
  </si>
  <si>
    <t>MILFORD CITY B</t>
  </si>
  <si>
    <t>AHH</t>
  </si>
  <si>
    <t>MILFORD CITY D</t>
  </si>
  <si>
    <t>AHJ</t>
  </si>
  <si>
    <t>MILFORD CITY E</t>
  </si>
  <si>
    <t>AHK</t>
  </si>
  <si>
    <t>MILFORD CITY F</t>
  </si>
  <si>
    <t>AHL</t>
  </si>
  <si>
    <t>MILFORD CITY G</t>
  </si>
  <si>
    <t>AHM</t>
  </si>
  <si>
    <t>MILFORD CITY H</t>
  </si>
  <si>
    <t>AHN</t>
  </si>
  <si>
    <t>FELICITY VILLAGE</t>
  </si>
  <si>
    <t>AHO</t>
  </si>
  <si>
    <t>UNION TOWNSHIP R1R</t>
  </si>
  <si>
    <t>AHP</t>
  </si>
  <si>
    <t>PIERCE TOWNSHIP O</t>
  </si>
  <si>
    <t>AHQ</t>
  </si>
  <si>
    <t>BATAVIA TOWNSHIP M</t>
  </si>
  <si>
    <t>AHR</t>
  </si>
  <si>
    <t>MIAMI TOWNSHIP L1L</t>
  </si>
  <si>
    <t>AHS</t>
  </si>
  <si>
    <t>MIAMI TOWNSHIP M1M</t>
  </si>
  <si>
    <t>AHT</t>
  </si>
  <si>
    <t>MIAMI TOWNSHIP N1N</t>
  </si>
  <si>
    <t>AHU</t>
  </si>
  <si>
    <t>MIAMI TOWNSHIP O1O</t>
  </si>
  <si>
    <t>AHV</t>
  </si>
  <si>
    <t>MIAMI TOWNSHIP P1P</t>
  </si>
  <si>
    <t>AHW</t>
  </si>
  <si>
    <t>UNION TOWNSHIP S1S</t>
  </si>
  <si>
    <t>AHX</t>
  </si>
  <si>
    <t>UNION TOWNSHIP U1U</t>
  </si>
  <si>
    <t>AHY</t>
  </si>
  <si>
    <t>MIAMI TOWNSHIP Q1Q</t>
  </si>
  <si>
    <t>AHZ</t>
  </si>
  <si>
    <t>PIERCE TOWNSHIP M</t>
  </si>
  <si>
    <t>AIA</t>
  </si>
  <si>
    <t>BATAVIA TOWNSHIP N</t>
  </si>
  <si>
    <t>AIB</t>
  </si>
  <si>
    <t>UNION TOWNSHIP V1V</t>
  </si>
  <si>
    <t>AIC</t>
  </si>
  <si>
    <r>
      <t>Per Cty CSV and QVF: Excessive Absentee votes in</t>
    </r>
    <r>
      <rPr>
        <b/>
        <sz val="11"/>
        <color rgb="FFFF0000"/>
        <rFont val="Calibri"/>
        <family val="2"/>
        <scheme val="minor"/>
      </rPr>
      <t xml:space="preserve"> NA of 166 precincts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</si>
  <si>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Totals: </t>
  </si>
  <si>
    <t>*Matches QVF</t>
  </si>
  <si>
    <t>*Matches CSV</t>
  </si>
  <si>
    <t>**only total reported</t>
  </si>
  <si>
    <t>*Matches Canvass</t>
  </si>
  <si>
    <t>*matches Canvass report</t>
  </si>
  <si>
    <t>Matches SOVC</t>
  </si>
  <si>
    <r>
      <t xml:space="preserve">QVF shows </t>
    </r>
    <r>
      <rPr>
        <b/>
        <sz val="8"/>
        <color rgb="FFFF0000"/>
        <rFont val="Calibri"/>
        <family val="2"/>
        <scheme val="minor"/>
      </rPr>
      <t xml:space="preserve">LESS Votes </t>
    </r>
    <r>
      <rPr>
        <b/>
        <sz val="8"/>
        <rFont val="Calibri"/>
        <family val="2"/>
        <scheme val="minor"/>
      </rPr>
      <t>than SoS canvass</t>
    </r>
    <r>
      <rPr>
        <b/>
        <sz val="8"/>
        <color rgb="FFFF0000"/>
        <rFont val="Calibri"/>
        <family val="2"/>
        <scheme val="minor"/>
      </rPr>
      <t xml:space="preserve"> </t>
    </r>
  </si>
  <si>
    <r>
      <t>QVF shows MORE</t>
    </r>
    <r>
      <rPr>
        <b/>
        <sz val="8"/>
        <color rgb="FFFF0000"/>
        <rFont val="Calibri"/>
        <family val="2"/>
        <scheme val="minor"/>
      </rPr>
      <t xml:space="preserve"> Voters </t>
    </r>
    <r>
      <rPr>
        <b/>
        <sz val="8"/>
        <rFont val="Calibri"/>
        <family val="2"/>
        <scheme val="minor"/>
      </rPr>
      <t>than SoS Canvass</t>
    </r>
  </si>
  <si>
    <r>
      <t xml:space="preserve">SoS shows </t>
    </r>
    <r>
      <rPr>
        <b/>
        <sz val="8"/>
        <color rgb="FFFF0000"/>
        <rFont val="Calibri"/>
        <family val="2"/>
        <scheme val="minor"/>
      </rPr>
      <t>MORE</t>
    </r>
    <r>
      <rPr>
        <b/>
        <sz val="8"/>
        <color theme="1"/>
        <rFont val="Calibri"/>
        <family val="2"/>
        <scheme val="minor"/>
      </rPr>
      <t xml:space="preserve"> votes than the  </t>
    </r>
    <r>
      <rPr>
        <b/>
        <sz val="8"/>
        <color rgb="FFFF0000"/>
        <rFont val="Calibri"/>
        <family val="2"/>
        <scheme val="minor"/>
      </rPr>
      <t>CSV Voter file</t>
    </r>
    <r>
      <rPr>
        <b/>
        <sz val="8"/>
        <color theme="1"/>
        <rFont val="Calibri"/>
        <family val="2"/>
        <scheme val="minor"/>
      </rPr>
      <t xml:space="preserve"> </t>
    </r>
  </si>
  <si>
    <r>
      <t xml:space="preserve">QVF shows </t>
    </r>
    <r>
      <rPr>
        <b/>
        <sz val="8"/>
        <color rgb="FFFF0000"/>
        <rFont val="Calibri"/>
        <family val="2"/>
        <scheme val="minor"/>
      </rPr>
      <t xml:space="preserve">LESS VOTES </t>
    </r>
    <r>
      <rPr>
        <b/>
        <sz val="8"/>
        <rFont val="Calibri"/>
        <family val="2"/>
        <scheme val="minor"/>
      </rPr>
      <t>than County SOVC</t>
    </r>
  </si>
  <si>
    <r>
      <t xml:space="preserve">QVF shows </t>
    </r>
    <r>
      <rPr>
        <b/>
        <sz val="8"/>
        <color rgb="FFFF0000"/>
        <rFont val="Calibri"/>
        <family val="2"/>
        <scheme val="minor"/>
      </rPr>
      <t xml:space="preserve">MORE VOTERS </t>
    </r>
    <r>
      <rPr>
        <b/>
        <sz val="8"/>
        <rFont val="Calibri"/>
        <family val="2"/>
        <scheme val="minor"/>
      </rPr>
      <t>than County SOVC</t>
    </r>
  </si>
  <si>
    <t>*QVF:  Added  1 new Registrations 11/4/2020-12/4/2020…</t>
  </si>
  <si>
    <t>https://lookup.boe.ohio.gov/vtrapp/wayne/avlookup.aspx</t>
  </si>
  <si>
    <t>https://www.ohiosos.gov/elections/election-results-and-data/2020/</t>
  </si>
  <si>
    <t>https://boe.clermontcountyohio.gov/wp-content/uploads/sites/29/2021/02/11-3-20-sovc-revised.pdf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</si>
</sst>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</font>
    <font>
      <sz val="10"/>
      <color rgb="FF000000"/>
      <name val="Times New Roman"/>
      <family val="1"/>
    </font>
    <font>
      <sz val="18"/>
      <color theme="3"/>
      <name val="Cambria"/>
      <family val="2"/>
      <scheme val="maj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9"/>
      <color theme="10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u/>
      <sz val="11"/>
      <color theme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3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5" fillId="3" borderId="0" applyNumberFormat="0" applyBorder="0" applyAlignment="0" applyProtection="0"/>
    <xf numFmtId="0" fontId="1" fillId="4" borderId="0" applyNumberFormat="0" applyBorder="0" applyAlignment="0" applyProtection="0"/>
    <xf numFmtId="0" fontId="5" fillId="4" borderId="0" applyNumberFormat="0" applyBorder="0" applyAlignment="0" applyProtection="0"/>
    <xf numFmtId="0" fontId="1" fillId="5" borderId="0" applyNumberFormat="0" applyBorder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  <xf numFmtId="0" fontId="5" fillId="6" borderId="0" applyNumberFormat="0" applyBorder="0" applyAlignment="0" applyProtection="0"/>
    <xf numFmtId="0" fontId="1" fillId="7" borderId="0" applyNumberFormat="0" applyBorder="0" applyAlignment="0" applyProtection="0"/>
    <xf numFmtId="0" fontId="5" fillId="7" borderId="0" applyNumberFormat="0" applyBorder="0" applyAlignment="0" applyProtection="0"/>
    <xf numFmtId="0" fontId="1" fillId="8" borderId="0" applyNumberFormat="0" applyBorder="0" applyAlignment="0" applyProtection="0"/>
    <xf numFmtId="0" fontId="5" fillId="8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" fillId="2" borderId="0" applyNumberFormat="0" applyBorder="0" applyAlignment="0" applyProtection="0"/>
    <xf numFmtId="0" fontId="31" fillId="0" borderId="0"/>
    <xf numFmtId="0" fontId="31" fillId="0" borderId="0"/>
    <xf numFmtId="0" fontId="32" fillId="0" borderId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389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64" fontId="7" fillId="0" borderId="1" xfId="1" applyNumberFormat="1" applyFont="1" applyFill="1" applyBorder="1" applyAlignment="1">
      <alignment vertical="center"/>
    </xf>
    <xf numFmtId="164" fontId="7" fillId="0" borderId="3" xfId="1" applyNumberFormat="1" applyFont="1" applyFill="1" applyBorder="1" applyAlignment="1">
      <alignment vertical="center"/>
    </xf>
    <xf numFmtId="0" fontId="0" fillId="0" borderId="3" xfId="0" applyBorder="1"/>
    <xf numFmtId="0" fontId="8" fillId="0" borderId="6" xfId="0" applyFont="1" applyBorder="1" applyAlignment="1">
      <alignment horizontal="center" wrapText="1"/>
    </xf>
    <xf numFmtId="0" fontId="9" fillId="0" borderId="0" xfId="0" applyFont="1"/>
    <xf numFmtId="0" fontId="7" fillId="0" borderId="1" xfId="0" applyFont="1" applyBorder="1" applyAlignment="1">
      <alignment horizontal="center"/>
    </xf>
    <xf numFmtId="164" fontId="7" fillId="9" borderId="5" xfId="1" applyNumberFormat="1" applyFont="1" applyFill="1" applyBorder="1" applyAlignment="1">
      <alignment horizontal="center" vertical="center"/>
    </xf>
    <xf numFmtId="0" fontId="4" fillId="0" borderId="0" xfId="0" applyNumberFormat="1" applyFont="1"/>
    <xf numFmtId="0" fontId="4" fillId="10" borderId="1" xfId="0" applyFont="1" applyFill="1" applyBorder="1" applyAlignment="1">
      <alignment horizontal="left"/>
    </xf>
    <xf numFmtId="0" fontId="4" fillId="10" borderId="2" xfId="0" applyFont="1" applyFill="1" applyBorder="1" applyAlignment="1">
      <alignment horizontal="left"/>
    </xf>
    <xf numFmtId="0" fontId="4" fillId="10" borderId="3" xfId="0" applyFont="1" applyFill="1" applyBorder="1" applyAlignment="1">
      <alignment horizontal="left"/>
    </xf>
    <xf numFmtId="0" fontId="4" fillId="10" borderId="7" xfId="0" applyFont="1" applyFill="1" applyBorder="1"/>
    <xf numFmtId="0" fontId="0" fillId="0" borderId="6" xfId="0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5" xfId="0" applyFont="1" applyFill="1" applyBorder="1" applyAlignment="1"/>
    <xf numFmtId="0" fontId="0" fillId="0" borderId="8" xfId="0" applyBorder="1" applyAlignment="1">
      <alignment horizontal="center"/>
    </xf>
    <xf numFmtId="0" fontId="4" fillId="10" borderId="5" xfId="0" applyFont="1" applyFill="1" applyBorder="1" applyAlignment="1">
      <alignment horizontal="right"/>
    </xf>
    <xf numFmtId="0" fontId="0" fillId="0" borderId="9" xfId="0" applyBorder="1" applyAlignment="1">
      <alignment horizontal="center"/>
    </xf>
    <xf numFmtId="10" fontId="10" fillId="10" borderId="5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14" fontId="4" fillId="0" borderId="0" xfId="0" applyNumberFormat="1" applyFont="1"/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7" fillId="11" borderId="1" xfId="0" applyFont="1" applyFill="1" applyBorder="1" applyAlignment="1">
      <alignment horizontal="left"/>
    </xf>
    <xf numFmtId="164" fontId="7" fillId="12" borderId="5" xfId="1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Border="1"/>
    <xf numFmtId="0" fontId="0" fillId="0" borderId="0" xfId="1" applyNumberFormat="1" applyFont="1" applyBorder="1" applyAlignment="1">
      <alignment horizontal="left"/>
    </xf>
    <xf numFmtId="0" fontId="7" fillId="11" borderId="1" xfId="0" applyFont="1" applyFill="1" applyBorder="1" applyAlignment="1">
      <alignment horizontal="center"/>
    </xf>
    <xf numFmtId="164" fontId="7" fillId="12" borderId="5" xfId="1" applyNumberFormat="1" applyFont="1" applyFill="1" applyBorder="1" applyAlignment="1">
      <alignment horizontal="left" vertical="center" indent="2"/>
    </xf>
    <xf numFmtId="164" fontId="6" fillId="0" borderId="1" xfId="1" applyNumberFormat="1" applyFont="1" applyFill="1" applyBorder="1" applyAlignment="1"/>
    <xf numFmtId="164" fontId="4" fillId="0" borderId="1" xfId="1" applyNumberFormat="1" applyFont="1" applyFill="1" applyBorder="1" applyAlignment="1"/>
    <xf numFmtId="0" fontId="0" fillId="0" borderId="2" xfId="0" applyBorder="1"/>
    <xf numFmtId="0" fontId="0" fillId="0" borderId="10" xfId="0" applyFill="1" applyBorder="1"/>
    <xf numFmtId="0" fontId="0" fillId="0" borderId="11" xfId="0" applyFill="1" applyBorder="1"/>
    <xf numFmtId="0" fontId="7" fillId="13" borderId="1" xfId="0" applyFont="1" applyFill="1" applyBorder="1"/>
    <xf numFmtId="164" fontId="7" fillId="14" borderId="5" xfId="1" applyNumberFormat="1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right"/>
    </xf>
    <xf numFmtId="0" fontId="11" fillId="0" borderId="0" xfId="1" applyNumberFormat="1" applyFont="1" applyFill="1" applyBorder="1" applyAlignment="1">
      <alignment horizontal="left"/>
    </xf>
    <xf numFmtId="0" fontId="10" fillId="9" borderId="1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left"/>
    </xf>
    <xf numFmtId="0" fontId="4" fillId="9" borderId="12" xfId="0" applyFont="1" applyFill="1" applyBorder="1" applyAlignment="1">
      <alignment horizontal="left"/>
    </xf>
    <xf numFmtId="0" fontId="0" fillId="9" borderId="12" xfId="0" applyFill="1" applyBorder="1"/>
    <xf numFmtId="0" fontId="7" fillId="13" borderId="1" xfId="0" applyFont="1" applyFill="1" applyBorder="1" applyAlignment="1">
      <alignment horizontal="center"/>
    </xf>
    <xf numFmtId="0" fontId="11" fillId="0" borderId="0" xfId="0" applyNumberFormat="1" applyFont="1" applyAlignment="1">
      <alignment horizontal="left"/>
    </xf>
    <xf numFmtId="0" fontId="0" fillId="9" borderId="2" xfId="0" applyFill="1" applyBorder="1"/>
    <xf numFmtId="0" fontId="7" fillId="15" borderId="1" xfId="0" applyFont="1" applyFill="1" applyBorder="1" applyAlignment="1">
      <alignment horizontal="left"/>
    </xf>
    <xf numFmtId="164" fontId="7" fillId="16" borderId="5" xfId="1" applyNumberFormat="1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left"/>
    </xf>
    <xf numFmtId="0" fontId="7" fillId="15" borderId="1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10" fillId="9" borderId="13" xfId="0" applyFont="1" applyFill="1" applyBorder="1" applyAlignment="1">
      <alignment horizontal="center"/>
    </xf>
    <xf numFmtId="0" fontId="10" fillId="9" borderId="14" xfId="0" applyFont="1" applyFill="1" applyBorder="1" applyAlignment="1">
      <alignment horizontal="left"/>
    </xf>
    <xf numFmtId="0" fontId="10" fillId="9" borderId="0" xfId="0" applyFont="1" applyFill="1" applyBorder="1" applyAlignment="1">
      <alignment horizontal="left"/>
    </xf>
    <xf numFmtId="0" fontId="4" fillId="9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7" fillId="0" borderId="1" xfId="0" applyFont="1" applyBorder="1" applyAlignment="1">
      <alignment horizontal="left"/>
    </xf>
    <xf numFmtId="0" fontId="10" fillId="9" borderId="1" xfId="0" applyFont="1" applyFill="1" applyBorder="1" applyAlignment="1"/>
    <xf numFmtId="0" fontId="10" fillId="9" borderId="2" xfId="0" applyFont="1" applyFill="1" applyBorder="1" applyAlignment="1"/>
    <xf numFmtId="0" fontId="4" fillId="9" borderId="2" xfId="0" applyFont="1" applyFill="1" applyBorder="1"/>
    <xf numFmtId="0" fontId="10" fillId="9" borderId="3" xfId="0" applyFont="1" applyFill="1" applyBorder="1" applyAlignment="1"/>
    <xf numFmtId="0" fontId="13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7" fillId="17" borderId="1" xfId="0" applyFont="1" applyFill="1" applyBorder="1" applyAlignment="1">
      <alignment horizontal="left"/>
    </xf>
    <xf numFmtId="164" fontId="7" fillId="18" borderId="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" fontId="14" fillId="9" borderId="1" xfId="0" applyNumberFormat="1" applyFont="1" applyFill="1" applyBorder="1"/>
    <xf numFmtId="0" fontId="4" fillId="0" borderId="0" xfId="0" applyFont="1" applyFill="1" applyBorder="1" applyAlignment="1">
      <alignment wrapText="1"/>
    </xf>
    <xf numFmtId="0" fontId="0" fillId="0" borderId="0" xfId="0" applyFill="1"/>
    <xf numFmtId="0" fontId="7" fillId="17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64" fontId="4" fillId="0" borderId="5" xfId="1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/>
    <xf numFmtId="0" fontId="4" fillId="0" borderId="2" xfId="0" applyFont="1" applyFill="1" applyBorder="1"/>
    <xf numFmtId="0" fontId="0" fillId="0" borderId="2" xfId="0" applyFill="1" applyBorder="1"/>
    <xf numFmtId="0" fontId="10" fillId="0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left" wrapText="1"/>
    </xf>
    <xf numFmtId="0" fontId="4" fillId="19" borderId="14" xfId="0" applyFont="1" applyFill="1" applyBorder="1" applyAlignment="1">
      <alignment horizontal="left" wrapText="1"/>
    </xf>
    <xf numFmtId="0" fontId="4" fillId="19" borderId="7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/>
    </xf>
    <xf numFmtId="0" fontId="4" fillId="0" borderId="1" xfId="0" applyFont="1" applyFill="1" applyBorder="1"/>
    <xf numFmtId="0" fontId="4" fillId="0" borderId="2" xfId="0" applyFont="1" applyFill="1" applyBorder="1" applyAlignment="1">
      <alignment wrapText="1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4" fillId="0" borderId="1" xfId="0" applyFont="1" applyFill="1" applyBorder="1" applyAlignment="1"/>
    <xf numFmtId="0" fontId="4" fillId="0" borderId="3" xfId="0" applyFont="1" applyFill="1" applyBorder="1" applyAlignment="1"/>
    <xf numFmtId="0" fontId="7" fillId="9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" fillId="0" borderId="3" xfId="0" applyFont="1" applyBorder="1"/>
    <xf numFmtId="0" fontId="4" fillId="0" borderId="0" xfId="0" applyFont="1" applyBorder="1"/>
    <xf numFmtId="0" fontId="4" fillId="0" borderId="0" xfId="0" applyFont="1" applyFill="1" applyBorder="1"/>
    <xf numFmtId="14" fontId="4" fillId="0" borderId="0" xfId="0" applyNumberFormat="1" applyFont="1" applyFill="1" applyBorder="1"/>
    <xf numFmtId="0" fontId="6" fillId="0" borderId="0" xfId="0" applyFont="1" applyBorder="1" applyAlignment="1">
      <alignment horizontal="left"/>
    </xf>
    <xf numFmtId="0" fontId="4" fillId="19" borderId="2" xfId="0" applyFont="1" applyFill="1" applyBorder="1"/>
    <xf numFmtId="0" fontId="4" fillId="19" borderId="0" xfId="0" applyFont="1" applyFill="1" applyBorder="1"/>
    <xf numFmtId="0" fontId="0" fillId="19" borderId="0" xfId="0" applyFill="1"/>
    <xf numFmtId="0" fontId="4" fillId="20" borderId="1" xfId="0" applyFont="1" applyFill="1" applyBorder="1"/>
    <xf numFmtId="0" fontId="4" fillId="20" borderId="2" xfId="0" applyFont="1" applyFill="1" applyBorder="1"/>
    <xf numFmtId="0" fontId="0" fillId="20" borderId="2" xfId="0" applyFill="1" applyBorder="1"/>
    <xf numFmtId="0" fontId="4" fillId="21" borderId="1" xfId="0" applyFont="1" applyFill="1" applyBorder="1"/>
    <xf numFmtId="0" fontId="4" fillId="21" borderId="12" xfId="0" applyFont="1" applyFill="1" applyBorder="1"/>
    <xf numFmtId="0" fontId="0" fillId="21" borderId="2" xfId="0" applyFill="1" applyBorder="1"/>
    <xf numFmtId="0" fontId="4" fillId="0" borderId="0" xfId="0" applyFont="1" applyBorder="1" applyAlignment="1">
      <alignment horizontal="center"/>
    </xf>
    <xf numFmtId="0" fontId="4" fillId="22" borderId="1" xfId="0" applyFont="1" applyFill="1" applyBorder="1"/>
    <xf numFmtId="0" fontId="4" fillId="22" borderId="2" xfId="0" applyFont="1" applyFill="1" applyBorder="1"/>
    <xf numFmtId="0" fontId="0" fillId="22" borderId="2" xfId="0" applyFill="1" applyBorder="1"/>
    <xf numFmtId="0" fontId="4" fillId="17" borderId="16" xfId="0" applyFont="1" applyFill="1" applyBorder="1"/>
    <xf numFmtId="0" fontId="4" fillId="23" borderId="2" xfId="0" applyFont="1" applyFill="1" applyBorder="1" applyAlignment="1"/>
    <xf numFmtId="0" fontId="4" fillId="23" borderId="2" xfId="0" applyFont="1" applyFill="1" applyBorder="1"/>
    <xf numFmtId="0" fontId="0" fillId="23" borderId="2" xfId="0" applyFill="1" applyBorder="1"/>
    <xf numFmtId="14" fontId="4" fillId="0" borderId="0" xfId="0" applyNumberFormat="1" applyFont="1" applyFill="1" applyBorder="1" applyAlignment="1">
      <alignment horizontal="center"/>
    </xf>
    <xf numFmtId="10" fontId="4" fillId="24" borderId="5" xfId="0" applyNumberFormat="1" applyFont="1" applyFill="1" applyBorder="1"/>
    <xf numFmtId="14" fontId="4" fillId="0" borderId="0" xfId="0" applyNumberFormat="1" applyFont="1" applyFill="1" applyBorder="1" applyAlignment="1">
      <alignment horizontal="center" vertical="center"/>
    </xf>
    <xf numFmtId="10" fontId="4" fillId="10" borderId="5" xfId="0" applyNumberFormat="1" applyFont="1" applyFill="1" applyBorder="1"/>
    <xf numFmtId="0" fontId="0" fillId="10" borderId="2" xfId="0" applyFill="1" applyBorder="1"/>
    <xf numFmtId="10" fontId="18" fillId="10" borderId="5" xfId="0" applyNumberFormat="1" applyFont="1" applyFill="1" applyBorder="1"/>
    <xf numFmtId="10" fontId="4" fillId="25" borderId="0" xfId="0" applyNumberFormat="1" applyFont="1" applyFill="1"/>
    <xf numFmtId="0" fontId="0" fillId="25" borderId="2" xfId="0" applyFill="1" applyBorder="1"/>
    <xf numFmtId="0" fontId="0" fillId="25" borderId="3" xfId="0" applyFill="1" applyBorder="1"/>
    <xf numFmtId="0" fontId="4" fillId="0" borderId="0" xfId="0" applyFont="1" applyBorder="1" applyAlignment="1">
      <alignment horizontal="left"/>
    </xf>
    <xf numFmtId="14" fontId="4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0" fontId="4" fillId="19" borderId="1" xfId="0" applyNumberFormat="1" applyFont="1" applyFill="1" applyBorder="1"/>
    <xf numFmtId="0" fontId="0" fillId="19" borderId="2" xfId="0" applyFill="1" applyBorder="1"/>
    <xf numFmtId="1" fontId="4" fillId="0" borderId="0" xfId="1" applyNumberFormat="1" applyFont="1" applyFill="1" applyBorder="1" applyAlignment="1">
      <alignment horizontal="center"/>
    </xf>
    <xf numFmtId="10" fontId="4" fillId="9" borderId="1" xfId="0" applyNumberFormat="1" applyFont="1" applyFill="1" applyBorder="1"/>
    <xf numFmtId="0" fontId="4" fillId="0" borderId="0" xfId="1" applyNumberFormat="1" applyFont="1" applyFill="1" applyBorder="1" applyAlignment="1">
      <alignment horizontal="center"/>
    </xf>
    <xf numFmtId="0" fontId="19" fillId="9" borderId="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0" fillId="0" borderId="14" xfId="0" applyFont="1" applyBorder="1" applyAlignment="1"/>
    <xf numFmtId="0" fontId="20" fillId="0" borderId="0" xfId="0" applyFont="1" applyBorder="1" applyAlignment="1"/>
    <xf numFmtId="0" fontId="20" fillId="0" borderId="0" xfId="0" applyFont="1" applyAlignment="1">
      <alignment horizontal="left"/>
    </xf>
    <xf numFmtId="0" fontId="20" fillId="0" borderId="0" xfId="0" applyFont="1" applyFill="1"/>
    <xf numFmtId="0" fontId="0" fillId="0" borderId="0" xfId="0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20" fillId="0" borderId="0" xfId="0" applyFont="1" applyFill="1" applyAlignment="1">
      <alignment horizontal="left"/>
    </xf>
    <xf numFmtId="0" fontId="6" fillId="0" borderId="0" xfId="0" applyFont="1"/>
    <xf numFmtId="0" fontId="7" fillId="0" borderId="0" xfId="0" applyFont="1" applyBorder="1" applyAlignment="1">
      <alignment horizontal="center"/>
    </xf>
    <xf numFmtId="0" fontId="24" fillId="0" borderId="0" xfId="0" applyFont="1" applyBorder="1"/>
    <xf numFmtId="0" fontId="0" fillId="0" borderId="0" xfId="0" applyFill="1" applyAlignment="1">
      <alignment horizontal="center"/>
    </xf>
    <xf numFmtId="0" fontId="25" fillId="0" borderId="0" xfId="0" applyFont="1" applyBorder="1" applyAlignment="1">
      <alignment horizontal="center"/>
    </xf>
    <xf numFmtId="0" fontId="4" fillId="0" borderId="0" xfId="0" applyFont="1" applyFill="1"/>
    <xf numFmtId="0" fontId="26" fillId="0" borderId="0" xfId="0" applyFont="1" applyBorder="1"/>
    <xf numFmtId="0" fontId="27" fillId="0" borderId="0" xfId="0" applyFont="1" applyFill="1" applyBorder="1"/>
    <xf numFmtId="0" fontId="6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Border="1"/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 wrapText="1"/>
    </xf>
    <xf numFmtId="0" fontId="6" fillId="17" borderId="2" xfId="0" applyFont="1" applyFill="1" applyBorder="1" applyAlignment="1">
      <alignment horizontal="center" vertical="center" wrapText="1"/>
    </xf>
    <xf numFmtId="10" fontId="7" fillId="26" borderId="12" xfId="0" applyNumberFormat="1" applyFont="1" applyFill="1" applyBorder="1" applyAlignment="1">
      <alignment horizontal="center" vertical="center" wrapText="1"/>
    </xf>
    <xf numFmtId="1" fontId="6" fillId="27" borderId="17" xfId="0" applyNumberFormat="1" applyFont="1" applyFill="1" applyBorder="1" applyAlignment="1">
      <alignment horizontal="center" vertical="center"/>
    </xf>
    <xf numFmtId="1" fontId="6" fillId="27" borderId="18" xfId="0" applyNumberFormat="1" applyFont="1" applyFill="1" applyBorder="1" applyAlignment="1">
      <alignment horizontal="center" vertical="center"/>
    </xf>
    <xf numFmtId="0" fontId="7" fillId="28" borderId="1" xfId="0" applyFont="1" applyFill="1" applyBorder="1" applyAlignment="1">
      <alignment horizontal="center" vertical="center" wrapText="1"/>
    </xf>
    <xf numFmtId="0" fontId="7" fillId="28" borderId="2" xfId="0" applyFont="1" applyFill="1" applyBorder="1" applyAlignment="1">
      <alignment horizontal="center" vertical="center" wrapText="1"/>
    </xf>
    <xf numFmtId="0" fontId="7" fillId="28" borderId="3" xfId="0" applyFont="1" applyFill="1" applyBorder="1" applyAlignment="1">
      <alignment horizontal="center" vertical="center" wrapText="1"/>
    </xf>
    <xf numFmtId="1" fontId="8" fillId="13" borderId="1" xfId="0" applyNumberFormat="1" applyFont="1" applyFill="1" applyBorder="1" applyAlignment="1">
      <alignment horizontal="center" vertical="center" wrapText="1"/>
    </xf>
    <xf numFmtId="1" fontId="8" fillId="13" borderId="3" xfId="0" applyNumberFormat="1" applyFont="1" applyFill="1" applyBorder="1" applyAlignment="1">
      <alignment horizontal="center" vertical="center" wrapText="1"/>
    </xf>
    <xf numFmtId="1" fontId="4" fillId="23" borderId="19" xfId="0" applyNumberFormat="1" applyFont="1" applyFill="1" applyBorder="1" applyAlignment="1">
      <alignment horizontal="center" wrapText="1"/>
    </xf>
    <xf numFmtId="1" fontId="4" fillId="23" borderId="12" xfId="0" applyNumberFormat="1" applyFont="1" applyFill="1" applyBorder="1" applyAlignment="1">
      <alignment horizontal="center" wrapText="1"/>
    </xf>
    <xf numFmtId="1" fontId="4" fillId="10" borderId="0" xfId="0" applyNumberFormat="1" applyFont="1" applyFill="1" applyBorder="1" applyAlignment="1">
      <alignment horizontal="center" wrapText="1"/>
    </xf>
    <xf numFmtId="0" fontId="4" fillId="28" borderId="0" xfId="0" applyFont="1" applyFill="1" applyBorder="1" applyAlignment="1">
      <alignment horizontal="center"/>
    </xf>
    <xf numFmtId="0" fontId="4" fillId="27" borderId="0" xfId="0" applyFont="1" applyFill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vertical="center" wrapText="1"/>
    </xf>
    <xf numFmtId="0" fontId="8" fillId="17" borderId="6" xfId="0" applyFont="1" applyFill="1" applyBorder="1" applyAlignment="1">
      <alignment horizontal="center" vertical="center"/>
    </xf>
    <xf numFmtId="3" fontId="8" fillId="17" borderId="6" xfId="0" applyNumberFormat="1" applyFont="1" applyFill="1" applyBorder="1" applyAlignment="1">
      <alignment horizontal="center" vertical="center" wrapText="1"/>
    </xf>
    <xf numFmtId="3" fontId="8" fillId="17" borderId="13" xfId="0" applyNumberFormat="1" applyFont="1" applyFill="1" applyBorder="1" applyAlignment="1">
      <alignment horizontal="center" vertical="center" wrapText="1"/>
    </xf>
    <xf numFmtId="10" fontId="8" fillId="26" borderId="14" xfId="0" applyNumberFormat="1" applyFont="1" applyFill="1" applyBorder="1" applyAlignment="1">
      <alignment horizontal="center" vertical="center" wrapText="1"/>
    </xf>
    <xf numFmtId="1" fontId="38" fillId="29" borderId="22" xfId="0" applyNumberFormat="1" applyFont="1" applyFill="1" applyBorder="1" applyAlignment="1">
      <alignment horizontal="center" vertical="center" wrapText="1"/>
    </xf>
    <xf numFmtId="1" fontId="8" fillId="29" borderId="22" xfId="0" applyNumberFormat="1" applyFont="1" applyFill="1" applyBorder="1" applyAlignment="1">
      <alignment horizontal="center" vertical="center" wrapText="1"/>
    </xf>
    <xf numFmtId="1" fontId="8" fillId="29" borderId="17" xfId="0" applyNumberFormat="1" applyFont="1" applyFill="1" applyBorder="1" applyAlignment="1">
      <alignment horizontal="center" vertical="center" wrapText="1"/>
    </xf>
    <xf numFmtId="1" fontId="8" fillId="28" borderId="6" xfId="0" applyNumberFormat="1" applyFont="1" applyFill="1" applyBorder="1" applyAlignment="1">
      <alignment horizontal="center" vertical="center" wrapText="1"/>
    </xf>
    <xf numFmtId="0" fontId="8" fillId="28" borderId="6" xfId="0" applyFont="1" applyFill="1" applyBorder="1" applyAlignment="1">
      <alignment horizontal="center" vertical="center" wrapText="1"/>
    </xf>
    <xf numFmtId="0" fontId="8" fillId="28" borderId="13" xfId="0" applyFont="1" applyFill="1" applyBorder="1" applyAlignment="1">
      <alignment horizontal="center" vertical="center" wrapText="1"/>
    </xf>
    <xf numFmtId="1" fontId="8" fillId="13" borderId="6" xfId="0" applyNumberFormat="1" applyFont="1" applyFill="1" applyBorder="1" applyAlignment="1">
      <alignment horizontal="center" vertical="center" wrapText="1"/>
    </xf>
    <xf numFmtId="1" fontId="8" fillId="10" borderId="6" xfId="0" applyNumberFormat="1" applyFont="1" applyFill="1" applyBorder="1" applyAlignment="1">
      <alignment horizontal="center" vertical="center" wrapText="1"/>
    </xf>
    <xf numFmtId="1" fontId="8" fillId="23" borderId="7" xfId="0" applyNumberFormat="1" applyFont="1" applyFill="1" applyBorder="1" applyAlignment="1">
      <alignment horizontal="center" vertical="center" wrapText="1"/>
    </xf>
    <xf numFmtId="1" fontId="8" fillId="23" borderId="6" xfId="0" applyNumberFormat="1" applyFont="1" applyFill="1" applyBorder="1" applyAlignment="1">
      <alignment horizontal="center" vertical="center" wrapText="1"/>
    </xf>
    <xf numFmtId="1" fontId="35" fillId="10" borderId="6" xfId="0" applyNumberFormat="1" applyFont="1" applyFill="1" applyBorder="1" applyAlignment="1">
      <alignment horizontal="center" vertical="center" wrapText="1"/>
    </xf>
    <xf numFmtId="14" fontId="8" fillId="28" borderId="6" xfId="0" applyNumberFormat="1" applyFont="1" applyFill="1" applyBorder="1" applyAlignment="1">
      <alignment horizontal="center" vertical="center" wrapText="1"/>
    </xf>
    <xf numFmtId="0" fontId="35" fillId="27" borderId="6" xfId="0" applyFont="1" applyFill="1" applyBorder="1" applyAlignment="1">
      <alignment horizontal="center" vertical="center" wrapText="1"/>
    </xf>
    <xf numFmtId="10" fontId="8" fillId="20" borderId="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41" fillId="0" borderId="23" xfId="0" applyFont="1" applyFill="1" applyBorder="1" applyAlignment="1">
      <alignment horizontal="center"/>
    </xf>
    <xf numFmtId="0" fontId="0" fillId="17" borderId="22" xfId="0" applyFill="1" applyBorder="1" applyAlignment="1">
      <alignment horizontal="center"/>
    </xf>
    <xf numFmtId="3" fontId="0" fillId="17" borderId="22" xfId="0" applyNumberFormat="1" applyFont="1" applyFill="1" applyBorder="1" applyAlignment="1">
      <alignment horizontal="center"/>
    </xf>
    <xf numFmtId="3" fontId="4" fillId="17" borderId="22" xfId="0" applyNumberFormat="1" applyFont="1" applyFill="1" applyBorder="1" applyAlignment="1">
      <alignment horizontal="center"/>
    </xf>
    <xf numFmtId="10" fontId="4" fillId="26" borderId="18" xfId="0" applyNumberFormat="1" applyFont="1" applyFill="1" applyBorder="1" applyAlignment="1">
      <alignment horizontal="center"/>
    </xf>
    <xf numFmtId="1" fontId="0" fillId="29" borderId="22" xfId="0" applyNumberFormat="1" applyFont="1" applyFill="1" applyBorder="1" applyAlignment="1">
      <alignment horizontal="center"/>
    </xf>
    <xf numFmtId="1" fontId="4" fillId="29" borderId="22" xfId="0" applyNumberFormat="1" applyFont="1" applyFill="1" applyBorder="1" applyAlignment="1">
      <alignment horizontal="center"/>
    </xf>
    <xf numFmtId="1" fontId="4" fillId="29" borderId="17" xfId="0" applyNumberFormat="1" applyFont="1" applyFill="1" applyBorder="1" applyAlignment="1">
      <alignment horizontal="center"/>
    </xf>
    <xf numFmtId="1" fontId="4" fillId="28" borderId="22" xfId="0" applyNumberFormat="1" applyFont="1" applyFill="1" applyBorder="1" applyAlignment="1">
      <alignment horizontal="center"/>
    </xf>
    <xf numFmtId="0" fontId="4" fillId="28" borderId="22" xfId="0" applyFont="1" applyFill="1" applyBorder="1" applyAlignment="1">
      <alignment horizontal="center" vertical="center"/>
    </xf>
    <xf numFmtId="0" fontId="0" fillId="28" borderId="17" xfId="0" applyFill="1" applyBorder="1"/>
    <xf numFmtId="3" fontId="42" fillId="13" borderId="24" xfId="0" applyNumberFormat="1" applyFont="1" applyFill="1" applyBorder="1" applyAlignment="1">
      <alignment horizontal="center"/>
    </xf>
    <xf numFmtId="3" fontId="40" fillId="10" borderId="25" xfId="0" applyNumberFormat="1" applyFont="1" applyFill="1" applyBorder="1" applyAlignment="1">
      <alignment horizontal="center"/>
    </xf>
    <xf numFmtId="0" fontId="0" fillId="23" borderId="26" xfId="0" applyNumberFormat="1" applyFont="1" applyFill="1" applyBorder="1" applyAlignment="1" applyProtection="1">
      <alignment horizontal="center"/>
    </xf>
    <xf numFmtId="1" fontId="0" fillId="23" borderId="22" xfId="0" applyNumberFormat="1" applyFont="1" applyFill="1" applyBorder="1" applyAlignment="1">
      <alignment horizontal="center"/>
    </xf>
    <xf numFmtId="1" fontId="4" fillId="23" borderId="22" xfId="0" applyNumberFormat="1" applyFont="1" applyFill="1" applyBorder="1" applyAlignment="1">
      <alignment horizontal="center"/>
    </xf>
    <xf numFmtId="1" fontId="4" fillId="10" borderId="26" xfId="0" applyNumberFormat="1" applyFont="1" applyFill="1" applyBorder="1" applyAlignment="1">
      <alignment horizontal="center"/>
    </xf>
    <xf numFmtId="1" fontId="4" fillId="10" borderId="27" xfId="0" applyNumberFormat="1" applyFont="1" applyFill="1" applyBorder="1" applyAlignment="1">
      <alignment horizontal="center"/>
    </xf>
    <xf numFmtId="0" fontId="4" fillId="28" borderId="22" xfId="0" applyFont="1" applyFill="1" applyBorder="1" applyAlignment="1">
      <alignment horizontal="center"/>
    </xf>
    <xf numFmtId="1" fontId="4" fillId="27" borderId="22" xfId="0" applyNumberFormat="1" applyFont="1" applyFill="1" applyBorder="1" applyAlignment="1">
      <alignment horizontal="center"/>
    </xf>
    <xf numFmtId="0" fontId="0" fillId="17" borderId="28" xfId="0" applyFill="1" applyBorder="1" applyAlignment="1">
      <alignment horizontal="center"/>
    </xf>
    <xf numFmtId="0" fontId="4" fillId="9" borderId="28" xfId="0" applyFont="1" applyFill="1" applyBorder="1" applyAlignment="1">
      <alignment horizontal="center"/>
    </xf>
    <xf numFmtId="3" fontId="0" fillId="17" borderId="28" xfId="0" applyNumberFormat="1" applyFont="1" applyFill="1" applyBorder="1" applyAlignment="1">
      <alignment horizontal="center"/>
    </xf>
    <xf numFmtId="3" fontId="4" fillId="17" borderId="28" xfId="0" applyNumberFormat="1" applyFont="1" applyFill="1" applyBorder="1" applyAlignment="1">
      <alignment horizontal="center"/>
    </xf>
    <xf numFmtId="10" fontId="4" fillId="25" borderId="18" xfId="0" applyNumberFormat="1" applyFont="1" applyFill="1" applyBorder="1" applyAlignment="1">
      <alignment horizontal="center"/>
    </xf>
    <xf numFmtId="1" fontId="0" fillId="29" borderId="28" xfId="0" applyNumberFormat="1" applyFont="1" applyFill="1" applyBorder="1" applyAlignment="1">
      <alignment horizontal="center"/>
    </xf>
    <xf numFmtId="1" fontId="4" fillId="29" borderId="28" xfId="0" applyNumberFormat="1" applyFont="1" applyFill="1" applyBorder="1" applyAlignment="1">
      <alignment horizontal="center"/>
    </xf>
    <xf numFmtId="0" fontId="0" fillId="23" borderId="27" xfId="0" applyNumberFormat="1" applyFont="1" applyFill="1" applyBorder="1" applyAlignment="1" applyProtection="1">
      <alignment horizontal="center"/>
    </xf>
    <xf numFmtId="1" fontId="0" fillId="23" borderId="28" xfId="0" applyNumberFormat="1" applyFont="1" applyFill="1" applyBorder="1" applyAlignment="1">
      <alignment horizontal="center"/>
    </xf>
    <xf numFmtId="1" fontId="4" fillId="19" borderId="27" xfId="0" applyNumberFormat="1" applyFont="1" applyFill="1" applyBorder="1" applyAlignment="1">
      <alignment horizontal="center"/>
    </xf>
    <xf numFmtId="0" fontId="4" fillId="28" borderId="28" xfId="0" applyFont="1" applyFill="1" applyBorder="1" applyAlignment="1">
      <alignment horizontal="center"/>
    </xf>
    <xf numFmtId="1" fontId="4" fillId="19" borderId="22" xfId="0" applyNumberFormat="1" applyFont="1" applyFill="1" applyBorder="1" applyAlignment="1">
      <alignment horizontal="center"/>
    </xf>
    <xf numFmtId="0" fontId="0" fillId="17" borderId="29" xfId="0" applyFill="1" applyBorder="1" applyAlignment="1">
      <alignment horizontal="center"/>
    </xf>
    <xf numFmtId="0" fontId="4" fillId="9" borderId="29" xfId="0" applyFont="1" applyFill="1" applyBorder="1" applyAlignment="1">
      <alignment horizontal="center"/>
    </xf>
    <xf numFmtId="3" fontId="0" fillId="17" borderId="29" xfId="0" applyNumberFormat="1" applyFont="1" applyFill="1" applyBorder="1" applyAlignment="1">
      <alignment horizontal="center"/>
    </xf>
    <xf numFmtId="3" fontId="4" fillId="17" borderId="29" xfId="0" applyNumberFormat="1" applyFont="1" applyFill="1" applyBorder="1" applyAlignment="1">
      <alignment horizontal="center"/>
    </xf>
    <xf numFmtId="1" fontId="0" fillId="29" borderId="29" xfId="0" applyNumberFormat="1" applyFont="1" applyFill="1" applyBorder="1" applyAlignment="1">
      <alignment horizontal="center"/>
    </xf>
    <xf numFmtId="1" fontId="4" fillId="29" borderId="29" xfId="0" applyNumberFormat="1" applyFont="1" applyFill="1" applyBorder="1" applyAlignment="1">
      <alignment horizontal="center"/>
    </xf>
    <xf numFmtId="0" fontId="0" fillId="23" borderId="30" xfId="0" applyNumberFormat="1" applyFont="1" applyFill="1" applyBorder="1" applyAlignment="1" applyProtection="1">
      <alignment horizontal="center"/>
    </xf>
    <xf numFmtId="1" fontId="0" fillId="23" borderId="29" xfId="0" applyNumberFormat="1" applyFont="1" applyFill="1" applyBorder="1" applyAlignment="1">
      <alignment horizontal="center"/>
    </xf>
    <xf numFmtId="0" fontId="4" fillId="28" borderId="29" xfId="0" applyFont="1" applyFill="1" applyBorder="1" applyAlignment="1">
      <alignment horizontal="center"/>
    </xf>
    <xf numFmtId="0" fontId="0" fillId="19" borderId="27" xfId="0" applyNumberFormat="1" applyFont="1" applyFill="1" applyBorder="1" applyAlignment="1" applyProtection="1">
      <alignment horizontal="center"/>
    </xf>
    <xf numFmtId="0" fontId="4" fillId="28" borderId="31" xfId="0" applyFont="1" applyFill="1" applyBorder="1" applyAlignment="1">
      <alignment horizontal="center"/>
    </xf>
    <xf numFmtId="0" fontId="4" fillId="9" borderId="22" xfId="0" applyFont="1" applyFill="1" applyBorder="1" applyAlignment="1">
      <alignment horizontal="center"/>
    </xf>
    <xf numFmtId="0" fontId="0" fillId="19" borderId="26" xfId="0" applyNumberFormat="1" applyFont="1" applyFill="1" applyBorder="1" applyAlignment="1" applyProtection="1">
      <alignment horizontal="center"/>
    </xf>
    <xf numFmtId="1" fontId="4" fillId="23" borderId="28" xfId="0" applyNumberFormat="1" applyFont="1" applyFill="1" applyBorder="1" applyAlignment="1">
      <alignment horizontal="center"/>
    </xf>
    <xf numFmtId="0" fontId="0" fillId="19" borderId="30" xfId="0" applyNumberFormat="1" applyFont="1" applyFill="1" applyBorder="1" applyAlignment="1" applyProtection="1">
      <alignment horizontal="center"/>
    </xf>
    <xf numFmtId="1" fontId="4" fillId="23" borderId="29" xfId="0" applyNumberFormat="1" applyFont="1" applyFill="1" applyBorder="1" applyAlignment="1">
      <alignment horizontal="center"/>
    </xf>
    <xf numFmtId="1" fontId="4" fillId="19" borderId="26" xfId="0" applyNumberFormat="1" applyFont="1" applyFill="1" applyBorder="1" applyAlignment="1">
      <alignment horizontal="center"/>
    </xf>
    <xf numFmtId="1" fontId="0" fillId="19" borderId="22" xfId="0" applyNumberFormat="1" applyFont="1" applyFill="1" applyBorder="1" applyAlignment="1">
      <alignment horizontal="center"/>
    </xf>
    <xf numFmtId="0" fontId="0" fillId="0" borderId="22" xfId="0" applyBorder="1"/>
    <xf numFmtId="10" fontId="4" fillId="30" borderId="18" xfId="0" applyNumberFormat="1" applyFont="1" applyFill="1" applyBorder="1" applyAlignment="1">
      <alignment horizontal="center"/>
    </xf>
    <xf numFmtId="0" fontId="0" fillId="17" borderId="20" xfId="0" applyFill="1" applyBorder="1" applyAlignment="1">
      <alignment horizontal="center"/>
    </xf>
    <xf numFmtId="0" fontId="4" fillId="9" borderId="20" xfId="0" applyFont="1" applyFill="1" applyBorder="1" applyAlignment="1">
      <alignment horizontal="center"/>
    </xf>
    <xf numFmtId="3" fontId="0" fillId="17" borderId="20" xfId="0" applyNumberFormat="1" applyFont="1" applyFill="1" applyBorder="1" applyAlignment="1">
      <alignment horizontal="center"/>
    </xf>
    <xf numFmtId="3" fontId="4" fillId="17" borderId="20" xfId="0" applyNumberFormat="1" applyFont="1" applyFill="1" applyBorder="1" applyAlignment="1">
      <alignment horizontal="center"/>
    </xf>
    <xf numFmtId="1" fontId="0" fillId="29" borderId="20" xfId="0" applyNumberFormat="1" applyFont="1" applyFill="1" applyBorder="1" applyAlignment="1">
      <alignment horizontal="center"/>
    </xf>
    <xf numFmtId="1" fontId="4" fillId="29" borderId="20" xfId="0" applyNumberFormat="1" applyFont="1" applyFill="1" applyBorder="1" applyAlignment="1">
      <alignment horizontal="center"/>
    </xf>
    <xf numFmtId="0" fontId="0" fillId="19" borderId="32" xfId="0" applyNumberFormat="1" applyFont="1" applyFill="1" applyBorder="1" applyAlignment="1" applyProtection="1">
      <alignment horizontal="center"/>
    </xf>
    <xf numFmtId="1" fontId="0" fillId="23" borderId="20" xfId="0" applyNumberFormat="1" applyFont="1" applyFill="1" applyBorder="1" applyAlignment="1">
      <alignment horizontal="center"/>
    </xf>
    <xf numFmtId="0" fontId="0" fillId="23" borderId="32" xfId="0" applyNumberFormat="1" applyFont="1" applyFill="1" applyBorder="1" applyAlignment="1" applyProtection="1">
      <alignment horizontal="center"/>
    </xf>
    <xf numFmtId="1" fontId="4" fillId="23" borderId="20" xfId="0" applyNumberFormat="1" applyFont="1" applyFill="1" applyBorder="1" applyAlignment="1">
      <alignment horizontal="center"/>
    </xf>
    <xf numFmtId="0" fontId="4" fillId="28" borderId="33" xfId="0" applyFont="1" applyFill="1" applyBorder="1" applyAlignment="1">
      <alignment horizontal="center"/>
    </xf>
    <xf numFmtId="0" fontId="4" fillId="28" borderId="20" xfId="0" applyFont="1" applyFill="1" applyBorder="1" applyAlignment="1">
      <alignment horizontal="center"/>
    </xf>
    <xf numFmtId="0" fontId="0" fillId="17" borderId="0" xfId="0" applyFill="1" applyAlignment="1">
      <alignment horizontal="center"/>
    </xf>
    <xf numFmtId="1" fontId="0" fillId="23" borderId="26" xfId="0" applyNumberFormat="1" applyFont="1" applyFill="1" applyBorder="1" applyAlignment="1">
      <alignment horizontal="center"/>
    </xf>
    <xf numFmtId="0" fontId="41" fillId="0" borderId="23" xfId="0" applyFont="1" applyBorder="1" applyAlignment="1">
      <alignment horizontal="center"/>
    </xf>
    <xf numFmtId="0" fontId="43" fillId="0" borderId="22" xfId="0" applyFont="1" applyBorder="1" applyAlignment="1">
      <alignment horizontal="center" vertical="center" wrapText="1"/>
    </xf>
    <xf numFmtId="1" fontId="44" fillId="13" borderId="34" xfId="0" applyNumberFormat="1" applyFont="1" applyFill="1" applyBorder="1" applyAlignment="1">
      <alignment horizontal="center"/>
    </xf>
    <xf numFmtId="1" fontId="45" fillId="10" borderId="35" xfId="0" applyNumberFormat="1" applyFont="1" applyFill="1" applyBorder="1" applyAlignment="1">
      <alignment horizontal="center" vertical="center"/>
    </xf>
    <xf numFmtId="1" fontId="4" fillId="10" borderId="22" xfId="0" applyNumberFormat="1" applyFont="1" applyFill="1" applyBorder="1" applyAlignment="1">
      <alignment horizontal="center"/>
    </xf>
    <xf numFmtId="1" fontId="4" fillId="27" borderId="17" xfId="0" applyNumberFormat="1" applyFont="1" applyFill="1" applyBorder="1" applyAlignment="1">
      <alignment horizontal="center"/>
    </xf>
    <xf numFmtId="10" fontId="4" fillId="26" borderId="17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0" fillId="17" borderId="26" xfId="0" applyFill="1" applyBorder="1" applyAlignment="1">
      <alignment horizontal="center"/>
    </xf>
    <xf numFmtId="3" fontId="4" fillId="17" borderId="36" xfId="0" applyNumberFormat="1" applyFont="1" applyFill="1" applyBorder="1" applyAlignment="1">
      <alignment horizontal="center"/>
    </xf>
    <xf numFmtId="10" fontId="4" fillId="26" borderId="36" xfId="0" applyNumberFormat="1" applyFont="1" applyFill="1" applyBorder="1" applyAlignment="1">
      <alignment horizontal="center"/>
    </xf>
    <xf numFmtId="1" fontId="4" fillId="23" borderId="26" xfId="0" applyNumberFormat="1" applyFont="1" applyFill="1" applyBorder="1" applyAlignment="1">
      <alignment horizontal="center"/>
    </xf>
    <xf numFmtId="1" fontId="4" fillId="10" borderId="20" xfId="0" applyNumberFormat="1" applyFont="1" applyFill="1" applyBorder="1" applyAlignment="1">
      <alignment horizontal="center"/>
    </xf>
    <xf numFmtId="10" fontId="4" fillId="9" borderId="5" xfId="0" applyNumberFormat="1" applyFont="1" applyFill="1" applyBorder="1"/>
    <xf numFmtId="0" fontId="4" fillId="0" borderId="0" xfId="0" applyFont="1" applyFill="1" applyAlignment="1">
      <alignment horizontal="center"/>
    </xf>
    <xf numFmtId="1" fontId="44" fillId="13" borderId="34" xfId="0" applyNumberFormat="1" applyFont="1" applyFill="1" applyBorder="1" applyAlignment="1">
      <alignment horizontal="center" vertical="center"/>
    </xf>
    <xf numFmtId="1" fontId="8" fillId="10" borderId="35" xfId="0" applyNumberFormat="1" applyFont="1" applyFill="1" applyBorder="1" applyAlignment="1">
      <alignment horizontal="center" vertical="center"/>
    </xf>
    <xf numFmtId="1" fontId="4" fillId="28" borderId="20" xfId="0" applyNumberFormat="1" applyFont="1" applyFill="1" applyBorder="1" applyAlignment="1">
      <alignment horizontal="center"/>
    </xf>
    <xf numFmtId="0" fontId="35" fillId="0" borderId="22" xfId="0" applyFont="1" applyBorder="1" applyAlignment="1">
      <alignment horizontal="center"/>
    </xf>
    <xf numFmtId="1" fontId="8" fillId="13" borderId="34" xfId="0" applyNumberFormat="1" applyFont="1" applyFill="1" applyBorder="1" applyAlignment="1">
      <alignment horizontal="center"/>
    </xf>
    <xf numFmtId="1" fontId="8" fillId="10" borderId="35" xfId="0" applyNumberFormat="1" applyFont="1" applyFill="1" applyBorder="1" applyAlignment="1">
      <alignment horizontal="center"/>
    </xf>
    <xf numFmtId="1" fontId="16" fillId="23" borderId="22" xfId="0" applyNumberFormat="1" applyFont="1" applyFill="1" applyBorder="1" applyAlignment="1">
      <alignment horizontal="center"/>
    </xf>
    <xf numFmtId="1" fontId="16" fillId="10" borderId="20" xfId="0" applyNumberFormat="1" applyFont="1" applyFill="1" applyBorder="1" applyAlignment="1">
      <alignment horizontal="center"/>
    </xf>
    <xf numFmtId="0" fontId="4" fillId="27" borderId="22" xfId="0" applyFont="1" applyFill="1" applyBorder="1" applyAlignment="1">
      <alignment horizontal="center"/>
    </xf>
    <xf numFmtId="3" fontId="0" fillId="17" borderId="0" xfId="0" applyNumberFormat="1" applyFont="1" applyFill="1" applyAlignment="1">
      <alignment horizontal="center"/>
    </xf>
    <xf numFmtId="3" fontId="4" fillId="17" borderId="0" xfId="0" applyNumberFormat="1" applyFont="1" applyFill="1" applyAlignment="1">
      <alignment horizontal="center"/>
    </xf>
    <xf numFmtId="3" fontId="0" fillId="17" borderId="0" xfId="0" applyNumberFormat="1" applyFill="1"/>
    <xf numFmtId="10" fontId="0" fillId="26" borderId="0" xfId="0" applyNumberFormat="1" applyFill="1"/>
    <xf numFmtId="1" fontId="0" fillId="29" borderId="22" xfId="0" applyNumberFormat="1" applyFont="1" applyFill="1" applyBorder="1"/>
    <xf numFmtId="1" fontId="0" fillId="29" borderId="22" xfId="0" applyNumberFormat="1" applyFill="1" applyBorder="1"/>
    <xf numFmtId="1" fontId="0" fillId="29" borderId="17" xfId="0" applyNumberFormat="1" applyFill="1" applyBorder="1"/>
    <xf numFmtId="1" fontId="0" fillId="28" borderId="22" xfId="0" applyNumberFormat="1" applyFill="1" applyBorder="1"/>
    <xf numFmtId="0" fontId="0" fillId="28" borderId="22" xfId="0" applyFill="1" applyBorder="1"/>
    <xf numFmtId="1" fontId="38" fillId="13" borderId="21" xfId="0" applyNumberFormat="1" applyFont="1" applyFill="1" applyBorder="1" applyAlignment="1">
      <alignment horizontal="center"/>
    </xf>
    <xf numFmtId="1" fontId="8" fillId="10" borderId="4" xfId="0" applyNumberFormat="1" applyFont="1" applyFill="1" applyBorder="1"/>
    <xf numFmtId="1" fontId="4" fillId="23" borderId="0" xfId="0" applyNumberFormat="1" applyFont="1" applyFill="1" applyAlignment="1">
      <alignment horizontal="center"/>
    </xf>
    <xf numFmtId="1" fontId="4" fillId="10" borderId="0" xfId="0" applyNumberFormat="1" applyFont="1" applyFill="1" applyAlignment="1">
      <alignment horizontal="center"/>
    </xf>
    <xf numFmtId="0" fontId="4" fillId="27" borderId="22" xfId="0" applyFont="1" applyFill="1" applyBorder="1" applyAlignment="1">
      <alignment horizontal="left"/>
    </xf>
    <xf numFmtId="3" fontId="0" fillId="0" borderId="0" xfId="0" applyNumberFormat="1"/>
    <xf numFmtId="3" fontId="35" fillId="0" borderId="22" xfId="0" applyNumberFormat="1" applyFont="1" applyFill="1" applyBorder="1" applyAlignment="1">
      <alignment horizontal="center"/>
    </xf>
    <xf numFmtId="3" fontId="35" fillId="0" borderId="0" xfId="0" applyNumberFormat="1" applyFont="1" applyFill="1" applyBorder="1" applyAlignment="1">
      <alignment horizontal="center"/>
    </xf>
    <xf numFmtId="3" fontId="0" fillId="17" borderId="0" xfId="0" applyNumberFormat="1" applyFill="1" applyAlignment="1">
      <alignment horizontal="center"/>
    </xf>
    <xf numFmtId="3" fontId="4" fillId="31" borderId="22" xfId="0" applyNumberFormat="1" applyFont="1" applyFill="1" applyBorder="1" applyAlignment="1">
      <alignment horizontal="center"/>
    </xf>
    <xf numFmtId="3" fontId="4" fillId="32" borderId="17" xfId="0" applyNumberFormat="1" applyFont="1" applyFill="1" applyBorder="1" applyAlignment="1">
      <alignment horizontal="center"/>
    </xf>
    <xf numFmtId="1" fontId="4" fillId="33" borderId="22" xfId="0" applyNumberFormat="1" applyFont="1" applyFill="1" applyBorder="1" applyAlignment="1">
      <alignment horizontal="center"/>
    </xf>
    <xf numFmtId="1" fontId="4" fillId="34" borderId="22" xfId="0" applyNumberFormat="1" applyFont="1" applyFill="1" applyBorder="1" applyAlignment="1">
      <alignment horizontal="center"/>
    </xf>
    <xf numFmtId="1" fontId="4" fillId="31" borderId="22" xfId="0" applyNumberFormat="1" applyFont="1" applyFill="1" applyBorder="1" applyAlignment="1">
      <alignment horizontal="center"/>
    </xf>
    <xf numFmtId="3" fontId="4" fillId="34" borderId="20" xfId="0" applyNumberFormat="1" applyFont="1" applyFill="1" applyBorder="1" applyAlignment="1">
      <alignment horizontal="center"/>
    </xf>
    <xf numFmtId="3" fontId="4" fillId="34" borderId="0" xfId="0" applyNumberFormat="1" applyFont="1" applyFill="1" applyBorder="1" applyAlignment="1">
      <alignment horizontal="center"/>
    </xf>
    <xf numFmtId="0" fontId="0" fillId="28" borderId="0" xfId="0" applyFill="1"/>
    <xf numFmtId="3" fontId="8" fillId="13" borderId="34" xfId="0" applyNumberFormat="1" applyFont="1" applyFill="1" applyBorder="1" applyAlignment="1">
      <alignment horizontal="center"/>
    </xf>
    <xf numFmtId="3" fontId="8" fillId="31" borderId="35" xfId="0" applyNumberFormat="1" applyFont="1" applyFill="1" applyBorder="1" applyAlignment="1">
      <alignment horizontal="center"/>
    </xf>
    <xf numFmtId="3" fontId="18" fillId="32" borderId="26" xfId="0" applyNumberFormat="1" applyFont="1" applyFill="1" applyBorder="1" applyAlignment="1">
      <alignment horizontal="center"/>
    </xf>
    <xf numFmtId="3" fontId="18" fillId="33" borderId="22" xfId="0" applyNumberFormat="1" applyFont="1" applyFill="1" applyBorder="1" applyAlignment="1">
      <alignment horizontal="center"/>
    </xf>
    <xf numFmtId="3" fontId="18" fillId="34" borderId="22" xfId="0" applyNumberFormat="1" applyFont="1" applyFill="1" applyBorder="1" applyAlignment="1">
      <alignment horizontal="center"/>
    </xf>
    <xf numFmtId="3" fontId="18" fillId="23" borderId="22" xfId="0" applyNumberFormat="1" applyFont="1" applyFill="1" applyBorder="1" applyAlignment="1">
      <alignment horizontal="center"/>
    </xf>
    <xf numFmtId="3" fontId="18" fillId="31" borderId="22" xfId="0" applyNumberFormat="1" applyFont="1" applyFill="1" applyBorder="1" applyAlignment="1">
      <alignment horizontal="center"/>
    </xf>
    <xf numFmtId="3" fontId="18" fillId="32" borderId="20" xfId="0" applyNumberFormat="1" applyFont="1" applyFill="1" applyBorder="1" applyAlignment="1">
      <alignment horizontal="center"/>
    </xf>
    <xf numFmtId="3" fontId="4" fillId="35" borderId="20" xfId="0" applyNumberFormat="1" applyFont="1" applyFill="1" applyBorder="1" applyAlignment="1">
      <alignment horizontal="center"/>
    </xf>
    <xf numFmtId="3" fontId="4" fillId="32" borderId="22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17" borderId="22" xfId="0" applyFont="1" applyFill="1" applyBorder="1" applyAlignment="1">
      <alignment horizontal="center"/>
    </xf>
    <xf numFmtId="0" fontId="35" fillId="18" borderId="22" xfId="0" applyFont="1" applyFill="1" applyBorder="1" applyAlignment="1">
      <alignment horizontal="center" vertical="center" wrapText="1"/>
    </xf>
    <xf numFmtId="3" fontId="35" fillId="18" borderId="22" xfId="0" applyNumberFormat="1" applyFont="1" applyFill="1" applyBorder="1" applyAlignment="1">
      <alignment horizontal="center" vertical="center" wrapText="1"/>
    </xf>
    <xf numFmtId="10" fontId="35" fillId="26" borderId="18" xfId="0" applyNumberFormat="1" applyFont="1" applyFill="1" applyBorder="1" applyAlignment="1">
      <alignment horizontal="center" vertical="center" wrapText="1"/>
    </xf>
    <xf numFmtId="1" fontId="9" fillId="29" borderId="22" xfId="0" applyNumberFormat="1" applyFont="1" applyFill="1" applyBorder="1" applyAlignment="1">
      <alignment horizontal="center" vertical="center" wrapText="1"/>
    </xf>
    <xf numFmtId="1" fontId="35" fillId="27" borderId="22" xfId="0" applyNumberFormat="1" applyFont="1" applyFill="1" applyBorder="1" applyAlignment="1">
      <alignment horizontal="center" vertical="center" wrapText="1"/>
    </xf>
    <xf numFmtId="1" fontId="35" fillId="28" borderId="22" xfId="0" applyNumberFormat="1" applyFont="1" applyFill="1" applyBorder="1" applyAlignment="1">
      <alignment horizontal="center" vertical="center" wrapText="1"/>
    </xf>
    <xf numFmtId="0" fontId="35" fillId="28" borderId="22" xfId="0" applyFont="1" applyFill="1" applyBorder="1" applyAlignment="1">
      <alignment horizontal="center" wrapText="1"/>
    </xf>
    <xf numFmtId="0" fontId="35" fillId="28" borderId="0" xfId="0" applyFont="1" applyFill="1" applyBorder="1" applyAlignment="1">
      <alignment horizontal="center" wrapText="1"/>
    </xf>
    <xf numFmtId="1" fontId="35" fillId="13" borderId="34" xfId="0" applyNumberFormat="1" applyFont="1" applyFill="1" applyBorder="1" applyAlignment="1">
      <alignment horizontal="center" vertical="center" wrapText="1"/>
    </xf>
    <xf numFmtId="1" fontId="35" fillId="13" borderId="37" xfId="0" applyNumberFormat="1" applyFont="1" applyFill="1" applyBorder="1" applyAlignment="1">
      <alignment horizontal="center" vertical="center" wrapText="1"/>
    </xf>
    <xf numFmtId="1" fontId="35" fillId="23" borderId="26" xfId="0" applyNumberFormat="1" applyFont="1" applyFill="1" applyBorder="1" applyAlignment="1">
      <alignment horizontal="center" wrapText="1"/>
    </xf>
    <xf numFmtId="1" fontId="35" fillId="23" borderId="22" xfId="0" applyNumberFormat="1" applyFont="1" applyFill="1" applyBorder="1" applyAlignment="1">
      <alignment horizontal="center" wrapText="1"/>
    </xf>
    <xf numFmtId="1" fontId="35" fillId="9" borderId="27" xfId="0" applyNumberFormat="1" applyFont="1" applyFill="1" applyBorder="1" applyAlignment="1">
      <alignment horizontal="center" vertical="center" wrapText="1"/>
    </xf>
    <xf numFmtId="0" fontId="35" fillId="28" borderId="28" xfId="0" applyFont="1" applyFill="1" applyBorder="1" applyAlignment="1">
      <alignment horizontal="center" vertical="center" wrapText="1"/>
    </xf>
    <xf numFmtId="0" fontId="35" fillId="27" borderId="28" xfId="0" applyFont="1" applyFill="1" applyBorder="1" applyAlignment="1">
      <alignment horizontal="center" vertical="center" wrapText="1"/>
    </xf>
    <xf numFmtId="10" fontId="4" fillId="32" borderId="22" xfId="0" applyNumberFormat="1" applyFont="1" applyFill="1" applyBorder="1" applyAlignment="1">
      <alignment horizontal="left"/>
    </xf>
    <xf numFmtId="1" fontId="0" fillId="27" borderId="22" xfId="0" applyNumberFormat="1" applyFill="1" applyBorder="1"/>
    <xf numFmtId="1" fontId="0" fillId="28" borderId="0" xfId="0" applyNumberFormat="1" applyFill="1" applyBorder="1"/>
    <xf numFmtId="1" fontId="35" fillId="9" borderId="32" xfId="0" applyNumberFormat="1" applyFont="1" applyFill="1" applyBorder="1" applyAlignment="1">
      <alignment horizontal="center" vertical="center" wrapText="1"/>
    </xf>
    <xf numFmtId="0" fontId="35" fillId="28" borderId="20" xfId="0" applyFont="1" applyFill="1" applyBorder="1" applyAlignment="1">
      <alignment horizontal="center" vertical="center" wrapText="1"/>
    </xf>
    <xf numFmtId="0" fontId="35" fillId="27" borderId="20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textRotation="90" wrapText="1"/>
    </xf>
    <xf numFmtId="0" fontId="4" fillId="17" borderId="22" xfId="0" applyFont="1" applyFill="1" applyBorder="1" applyAlignment="1">
      <alignment horizontal="center" textRotation="90" wrapText="1"/>
    </xf>
    <xf numFmtId="3" fontId="0" fillId="17" borderId="22" xfId="0" applyNumberFormat="1" applyFont="1" applyFill="1" applyBorder="1" applyAlignment="1">
      <alignment horizontal="center" textRotation="90" wrapText="1"/>
    </xf>
    <xf numFmtId="3" fontId="4" fillId="17" borderId="22" xfId="0" applyNumberFormat="1" applyFont="1" applyFill="1" applyBorder="1" applyAlignment="1">
      <alignment horizontal="center" textRotation="90" wrapText="1"/>
    </xf>
    <xf numFmtId="10" fontId="4" fillId="26" borderId="0" xfId="0" applyNumberFormat="1" applyFont="1" applyFill="1" applyBorder="1" applyAlignment="1">
      <alignment horizontal="center" textRotation="90" wrapText="1"/>
    </xf>
    <xf numFmtId="1" fontId="0" fillId="29" borderId="22" xfId="0" applyNumberFormat="1" applyFont="1" applyFill="1" applyBorder="1" applyAlignment="1">
      <alignment horizontal="center" textRotation="90" wrapText="1"/>
    </xf>
    <xf numFmtId="1" fontId="47" fillId="29" borderId="22" xfId="23" applyNumberFormat="1" applyFill="1" applyBorder="1" applyAlignment="1" applyProtection="1">
      <alignment horizontal="center" textRotation="90" wrapText="1"/>
    </xf>
    <xf numFmtId="1" fontId="4" fillId="29" borderId="22" xfId="0" applyNumberFormat="1" applyFont="1" applyFill="1" applyBorder="1" applyAlignment="1">
      <alignment horizontal="center" textRotation="90" wrapText="1"/>
    </xf>
    <xf numFmtId="1" fontId="4" fillId="28" borderId="0" xfId="0" applyNumberFormat="1" applyFont="1" applyFill="1" applyBorder="1" applyAlignment="1">
      <alignment horizontal="center" textRotation="90" wrapText="1"/>
    </xf>
    <xf numFmtId="0" fontId="47" fillId="28" borderId="0" xfId="23" applyFill="1" applyAlignment="1" applyProtection="1">
      <alignment horizontal="center" textRotation="90" wrapText="1"/>
    </xf>
    <xf numFmtId="1" fontId="48" fillId="13" borderId="21" xfId="23" applyNumberFormat="1" applyFont="1" applyFill="1" applyBorder="1" applyAlignment="1" applyProtection="1">
      <alignment horizontal="center" textRotation="90" wrapText="1"/>
    </xf>
    <xf numFmtId="1" fontId="49" fillId="10" borderId="4" xfId="23" applyNumberFormat="1" applyFont="1" applyFill="1" applyBorder="1" applyAlignment="1" applyProtection="1">
      <alignment textRotation="90" wrapText="1"/>
    </xf>
    <xf numFmtId="1" fontId="50" fillId="23" borderId="0" xfId="23" applyNumberFormat="1" applyFont="1" applyFill="1" applyAlignment="1" applyProtection="1">
      <alignment textRotation="90" wrapText="1"/>
    </xf>
    <xf numFmtId="1" fontId="4" fillId="23" borderId="22" xfId="0" applyNumberFormat="1" applyFont="1" applyFill="1" applyBorder="1" applyAlignment="1">
      <alignment horizontal="center" textRotation="90" wrapText="1"/>
    </xf>
    <xf numFmtId="1" fontId="4" fillId="23" borderId="0" xfId="0" applyNumberFormat="1" applyFont="1" applyFill="1" applyBorder="1" applyAlignment="1">
      <alignment horizontal="center" textRotation="90" wrapText="1"/>
    </xf>
    <xf numFmtId="1" fontId="4" fillId="10" borderId="22" xfId="0" applyNumberFormat="1" applyFont="1" applyFill="1" applyBorder="1" applyAlignment="1">
      <alignment horizontal="center" textRotation="90" wrapText="1"/>
    </xf>
    <xf numFmtId="0" fontId="4" fillId="28" borderId="22" xfId="0" applyFont="1" applyFill="1" applyBorder="1" applyAlignment="1">
      <alignment horizontal="center" textRotation="90" wrapText="1"/>
    </xf>
    <xf numFmtId="0" fontId="4" fillId="27" borderId="22" xfId="0" applyFont="1" applyFill="1" applyBorder="1" applyAlignment="1">
      <alignment horizontal="center" textRotation="90" wrapText="1"/>
    </xf>
    <xf numFmtId="0" fontId="0" fillId="27" borderId="0" xfId="0" applyFill="1"/>
    <xf numFmtId="10" fontId="0" fillId="0" borderId="0" xfId="0" applyNumberFormat="1"/>
    <xf numFmtId="10" fontId="4" fillId="0" borderId="22" xfId="0" applyNumberFormat="1" applyFont="1" applyBorder="1" applyAlignment="1">
      <alignment horizontal="center" textRotation="90" wrapText="1"/>
    </xf>
    <xf numFmtId="0" fontId="0" fillId="0" borderId="0" xfId="0" applyFont="1"/>
    <xf numFmtId="0" fontId="38" fillId="13" borderId="21" xfId="0" applyFont="1" applyFill="1" applyBorder="1"/>
    <xf numFmtId="0" fontId="38" fillId="0" borderId="4" xfId="0" applyFont="1" applyBorder="1"/>
    <xf numFmtId="0" fontId="4" fillId="0" borderId="22" xfId="0" applyFont="1" applyBorder="1" applyAlignment="1">
      <alignment textRotation="90" wrapText="1"/>
    </xf>
  </cellXfs>
  <cellStyles count="24">
    <cellStyle name="60% - Accent1 2" xfId="2"/>
    <cellStyle name="60% - Accent1 3" xfId="3"/>
    <cellStyle name="60% - Accent2 2" xfId="4"/>
    <cellStyle name="60% - Accent2 3" xfId="5"/>
    <cellStyle name="60% - Accent3 2" xfId="6"/>
    <cellStyle name="60% - Accent3 3" xfId="7"/>
    <cellStyle name="60% - Accent4 2" xfId="8"/>
    <cellStyle name="60% - Accent4 3" xfId="9"/>
    <cellStyle name="60% - Accent5 2" xfId="10"/>
    <cellStyle name="60% - Accent5 3" xfId="11"/>
    <cellStyle name="60% - Accent6 2" xfId="12"/>
    <cellStyle name="60% - Accent6 3" xfId="13"/>
    <cellStyle name="Comma" xfId="1" builtinId="3"/>
    <cellStyle name="Hyperlink" xfId="23" builtinId="8"/>
    <cellStyle name="Hyperlink 2" xfId="14"/>
    <cellStyle name="Hyperlink 3" xfId="15"/>
    <cellStyle name="Neutral 2" xfId="16"/>
    <cellStyle name="Neutral 3" xfId="17"/>
    <cellStyle name="Normal" xfId="0" builtinId="0"/>
    <cellStyle name="Normal 2" xfId="18"/>
    <cellStyle name="Normal 2 2" xfId="19"/>
    <cellStyle name="Normal 2 3" xfId="20"/>
    <cellStyle name="Title 2" xfId="21"/>
    <cellStyle name="Title 3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93"/>
  <sheetViews>
    <sheetView tabSelected="1" zoomScale="76" zoomScaleNormal="76" workbookViewId="0">
      <pane xSplit="3" ySplit="2" topLeftCell="AB162" activePane="bottomRight" state="frozen"/>
      <selection pane="topRight" activeCell="D1" sqref="D1"/>
      <selection pane="bottomLeft" activeCell="A3" sqref="A3"/>
      <selection pane="bottomRight" activeCell="AF169" sqref="AF169:AF170"/>
    </sheetView>
  </sheetViews>
  <sheetFormatPr defaultRowHeight="14.4"/>
  <cols>
    <col min="1" max="1" width="4" customWidth="1"/>
    <col min="2" max="2" width="22.77734375" style="287" customWidth="1"/>
    <col min="3" max="3" width="7" style="288" customWidth="1"/>
    <col min="7" max="7" width="11.21875" style="385" customWidth="1"/>
    <col min="9" max="9" width="9.88671875" customWidth="1"/>
    <col min="10" max="10" width="10.5546875" customWidth="1"/>
    <col min="11" max="11" width="7.6640625" style="309" customWidth="1"/>
    <col min="12" max="12" width="8" style="309" customWidth="1"/>
    <col min="13" max="15" width="10.5546875" style="310" customWidth="1"/>
    <col min="16" max="16" width="9.33203125" style="360" customWidth="1"/>
    <col min="17" max="18" width="11.21875" customWidth="1"/>
    <col min="19" max="19" width="11.33203125" style="330" customWidth="1"/>
    <col min="20" max="20" width="9" style="386" customWidth="1"/>
    <col min="21" max="21" width="9.88671875" style="387" customWidth="1"/>
    <col min="22" max="22" width="10.88671875" customWidth="1"/>
    <col min="23" max="23" width="12.88671875" customWidth="1"/>
    <col min="24" max="25" width="11" customWidth="1"/>
    <col min="26" max="26" width="10.77734375" style="41" customWidth="1"/>
    <col min="27" max="27" width="14.33203125" customWidth="1"/>
    <col min="28" max="28" width="15.109375" customWidth="1"/>
    <col min="29" max="29" width="14.77734375" customWidth="1"/>
    <col min="30" max="30" width="15.77734375" customWidth="1"/>
    <col min="31" max="31" width="16.33203125" customWidth="1"/>
    <col min="32" max="32" width="64.5546875" customWidth="1"/>
  </cols>
  <sheetData>
    <row r="1" spans="1:32" ht="31.8" customHeight="1" thickBot="1">
      <c r="A1" s="173" t="s">
        <v>64</v>
      </c>
      <c r="B1" s="174"/>
      <c r="C1" s="175"/>
      <c r="D1" s="176" t="s">
        <v>65</v>
      </c>
      <c r="E1" s="177"/>
      <c r="F1" s="177"/>
      <c r="G1" s="177"/>
      <c r="H1" s="177"/>
      <c r="I1" s="177"/>
      <c r="J1" s="178" t="s">
        <v>66</v>
      </c>
      <c r="K1" s="179" t="s">
        <v>67</v>
      </c>
      <c r="L1" s="180"/>
      <c r="M1" s="180"/>
      <c r="N1" s="180"/>
      <c r="O1" s="180"/>
      <c r="P1" s="181" t="s">
        <v>68</v>
      </c>
      <c r="Q1" s="182"/>
      <c r="R1" s="182"/>
      <c r="S1" s="183"/>
      <c r="T1" s="184" t="s">
        <v>69</v>
      </c>
      <c r="U1" s="185"/>
      <c r="V1" s="186" t="s">
        <v>70</v>
      </c>
      <c r="W1" s="187"/>
      <c r="X1" s="187"/>
      <c r="Y1" s="187"/>
      <c r="Z1" s="187"/>
      <c r="AA1" s="188"/>
      <c r="AB1" s="188"/>
      <c r="AC1" s="189"/>
      <c r="AD1" s="190"/>
      <c r="AE1" s="190"/>
      <c r="AF1" s="191"/>
    </row>
    <row r="2" spans="1:32" s="213" customFormat="1" ht="60" customHeight="1">
      <c r="A2" s="192"/>
      <c r="B2" s="193" t="s">
        <v>71</v>
      </c>
      <c r="C2" s="193" t="s">
        <v>72</v>
      </c>
      <c r="D2" s="194" t="s">
        <v>73</v>
      </c>
      <c r="E2" s="195" t="s">
        <v>74</v>
      </c>
      <c r="F2" s="194" t="s">
        <v>75</v>
      </c>
      <c r="G2" s="196" t="s">
        <v>76</v>
      </c>
      <c r="H2" s="196" t="s">
        <v>77</v>
      </c>
      <c r="I2" s="197" t="s">
        <v>78</v>
      </c>
      <c r="J2" s="198" t="s">
        <v>79</v>
      </c>
      <c r="K2" s="199" t="s">
        <v>80</v>
      </c>
      <c r="L2" s="199" t="s">
        <v>81</v>
      </c>
      <c r="M2" s="200" t="s">
        <v>82</v>
      </c>
      <c r="N2" s="200" t="s">
        <v>83</v>
      </c>
      <c r="O2" s="201" t="s">
        <v>77</v>
      </c>
      <c r="P2" s="202" t="s">
        <v>84</v>
      </c>
      <c r="Q2" s="203" t="s">
        <v>85</v>
      </c>
      <c r="R2" s="203" t="s">
        <v>86</v>
      </c>
      <c r="S2" s="204" t="s">
        <v>87</v>
      </c>
      <c r="T2" s="205" t="s">
        <v>88</v>
      </c>
      <c r="U2" s="206" t="s">
        <v>89</v>
      </c>
      <c r="V2" s="207" t="s">
        <v>90</v>
      </c>
      <c r="W2" s="208" t="s">
        <v>91</v>
      </c>
      <c r="X2" s="208" t="s">
        <v>92</v>
      </c>
      <c r="Y2" s="208" t="s">
        <v>93</v>
      </c>
      <c r="Z2" s="208" t="s">
        <v>94</v>
      </c>
      <c r="AA2" s="209" t="s">
        <v>95</v>
      </c>
      <c r="AB2" s="209" t="s">
        <v>96</v>
      </c>
      <c r="AC2" s="210" t="s">
        <v>97</v>
      </c>
      <c r="AD2" s="211" t="s">
        <v>98</v>
      </c>
      <c r="AE2" s="211" t="s">
        <v>99</v>
      </c>
      <c r="AF2" s="212" t="s">
        <v>100</v>
      </c>
    </row>
    <row r="3" spans="1:32" ht="14.4" customHeight="1">
      <c r="A3" s="126"/>
      <c r="B3" s="214" t="s">
        <v>101</v>
      </c>
      <c r="C3" s="214" t="s">
        <v>102</v>
      </c>
      <c r="D3" s="215">
        <v>2</v>
      </c>
      <c r="E3" s="215">
        <v>612</v>
      </c>
      <c r="F3" s="215">
        <v>44</v>
      </c>
      <c r="G3" s="216">
        <v>136</v>
      </c>
      <c r="H3" s="217">
        <v>475</v>
      </c>
      <c r="I3" s="217">
        <f>E3-D3+1</f>
        <v>611</v>
      </c>
      <c r="J3" s="218">
        <f>H3/I3</f>
        <v>0.77741407528641571</v>
      </c>
      <c r="K3" s="219"/>
      <c r="L3" s="219"/>
      <c r="M3" s="220"/>
      <c r="N3" s="220"/>
      <c r="O3" s="221">
        <f t="shared" ref="O3:O66" si="0">N3+M3</f>
        <v>0</v>
      </c>
      <c r="P3" s="222"/>
      <c r="Q3" s="223"/>
      <c r="R3" s="223"/>
      <c r="S3" s="224"/>
      <c r="T3" s="225">
        <v>609</v>
      </c>
      <c r="U3" s="226">
        <v>473</v>
      </c>
      <c r="V3" s="227">
        <v>609</v>
      </c>
      <c r="W3" s="228">
        <v>473</v>
      </c>
      <c r="X3" s="228"/>
      <c r="Y3" s="228"/>
      <c r="Z3" s="229">
        <f t="shared" ref="Z3:Z66" si="1">SUM(W3:Y3)</f>
        <v>473</v>
      </c>
      <c r="AA3" s="230">
        <f t="shared" ref="AA3:AA66" si="2">H3-U3</f>
        <v>2</v>
      </c>
      <c r="AB3" s="231">
        <f t="shared" ref="AB3:AB6" si="3">I3-T3</f>
        <v>2</v>
      </c>
      <c r="AC3" s="232"/>
      <c r="AD3" s="233">
        <f t="shared" ref="AD3:AD66" si="4">H3-Z3</f>
        <v>2</v>
      </c>
      <c r="AE3" s="233">
        <f t="shared" ref="AE3:AE66" si="5">I3-V3</f>
        <v>2</v>
      </c>
    </row>
    <row r="4" spans="1:32" ht="14.4" customHeight="1">
      <c r="A4" s="126"/>
      <c r="B4" s="214" t="s">
        <v>103</v>
      </c>
      <c r="C4" s="214" t="s">
        <v>104</v>
      </c>
      <c r="D4" s="215">
        <v>614</v>
      </c>
      <c r="E4" s="215">
        <v>2027</v>
      </c>
      <c r="F4" s="215">
        <v>76</v>
      </c>
      <c r="G4" s="216">
        <v>249</v>
      </c>
      <c r="H4" s="217">
        <v>1165</v>
      </c>
      <c r="I4" s="217">
        <f t="shared" ref="I4:I67" si="6">E4-D4+1</f>
        <v>1414</v>
      </c>
      <c r="J4" s="218">
        <f t="shared" ref="J4:J67" si="7">H4/I4</f>
        <v>0.82390381895332387</v>
      </c>
      <c r="K4" s="219"/>
      <c r="L4" s="219"/>
      <c r="M4" s="220"/>
      <c r="N4" s="220"/>
      <c r="O4" s="221">
        <f t="shared" si="0"/>
        <v>0</v>
      </c>
      <c r="P4" s="222"/>
      <c r="Q4" s="223"/>
      <c r="R4" s="223"/>
      <c r="S4" s="224"/>
      <c r="T4" s="225">
        <v>1412</v>
      </c>
      <c r="U4" s="226">
        <v>1166</v>
      </c>
      <c r="V4" s="227">
        <v>1412</v>
      </c>
      <c r="W4" s="228">
        <v>1166</v>
      </c>
      <c r="X4" s="228"/>
      <c r="Y4" s="228"/>
      <c r="Z4" s="229">
        <f t="shared" si="1"/>
        <v>1166</v>
      </c>
      <c r="AA4" s="230">
        <f t="shared" si="2"/>
        <v>-1</v>
      </c>
      <c r="AB4" s="231">
        <f t="shared" si="3"/>
        <v>2</v>
      </c>
      <c r="AC4" s="232"/>
      <c r="AD4" s="233">
        <f t="shared" si="4"/>
        <v>-1</v>
      </c>
      <c r="AE4" s="233">
        <f t="shared" si="5"/>
        <v>2</v>
      </c>
    </row>
    <row r="5" spans="1:32" ht="14.4" customHeight="1">
      <c r="A5" s="126"/>
      <c r="B5" s="214" t="s">
        <v>105</v>
      </c>
      <c r="C5" s="214" t="s">
        <v>106</v>
      </c>
      <c r="D5" s="215">
        <v>2029</v>
      </c>
      <c r="E5" s="215">
        <v>3350</v>
      </c>
      <c r="F5" s="215">
        <v>66</v>
      </c>
      <c r="G5" s="216">
        <v>201</v>
      </c>
      <c r="H5" s="217">
        <v>1121</v>
      </c>
      <c r="I5" s="217">
        <f t="shared" si="6"/>
        <v>1322</v>
      </c>
      <c r="J5" s="218">
        <f t="shared" si="7"/>
        <v>0.84795763993948559</v>
      </c>
      <c r="K5" s="219"/>
      <c r="L5" s="219"/>
      <c r="M5" s="220"/>
      <c r="N5" s="220"/>
      <c r="O5" s="221">
        <f t="shared" si="0"/>
        <v>0</v>
      </c>
      <c r="P5" s="222"/>
      <c r="Q5" s="223"/>
      <c r="R5" s="223"/>
      <c r="S5" s="224"/>
      <c r="T5" s="225">
        <v>1319</v>
      </c>
      <c r="U5" s="226">
        <v>1125</v>
      </c>
      <c r="V5" s="227">
        <v>1319</v>
      </c>
      <c r="W5" s="228">
        <v>1125</v>
      </c>
      <c r="X5" s="228"/>
      <c r="Y5" s="228"/>
      <c r="Z5" s="229">
        <f t="shared" si="1"/>
        <v>1125</v>
      </c>
      <c r="AA5" s="230">
        <f t="shared" si="2"/>
        <v>-4</v>
      </c>
      <c r="AB5" s="231">
        <f t="shared" si="3"/>
        <v>3</v>
      </c>
      <c r="AC5" s="232"/>
      <c r="AD5" s="233">
        <f t="shared" si="4"/>
        <v>-4</v>
      </c>
      <c r="AE5" s="233">
        <f t="shared" si="5"/>
        <v>3</v>
      </c>
    </row>
    <row r="6" spans="1:32" ht="14.4" customHeight="1">
      <c r="A6" s="126"/>
      <c r="B6" s="214" t="s">
        <v>107</v>
      </c>
      <c r="C6" s="214" t="s">
        <v>108</v>
      </c>
      <c r="D6" s="215">
        <v>3352</v>
      </c>
      <c r="E6" s="215">
        <v>4450</v>
      </c>
      <c r="F6" s="215">
        <v>95</v>
      </c>
      <c r="G6" s="216">
        <v>254</v>
      </c>
      <c r="H6" s="217">
        <v>845</v>
      </c>
      <c r="I6" s="217">
        <f t="shared" si="6"/>
        <v>1099</v>
      </c>
      <c r="J6" s="218">
        <f t="shared" si="7"/>
        <v>0.76888080072793452</v>
      </c>
      <c r="K6" s="219"/>
      <c r="L6" s="219"/>
      <c r="M6" s="220"/>
      <c r="N6" s="220"/>
      <c r="O6" s="221">
        <f t="shared" si="0"/>
        <v>0</v>
      </c>
      <c r="P6" s="222"/>
      <c r="Q6" s="223"/>
      <c r="R6" s="223"/>
      <c r="S6" s="224"/>
      <c r="T6" s="225">
        <v>1103</v>
      </c>
      <c r="U6" s="226">
        <v>844</v>
      </c>
      <c r="V6" s="227">
        <v>1103</v>
      </c>
      <c r="W6" s="228">
        <v>844</v>
      </c>
      <c r="X6" s="228"/>
      <c r="Y6" s="228"/>
      <c r="Z6" s="229">
        <f t="shared" si="1"/>
        <v>844</v>
      </c>
      <c r="AA6" s="230">
        <f t="shared" si="2"/>
        <v>1</v>
      </c>
      <c r="AB6" s="231">
        <f t="shared" si="3"/>
        <v>-4</v>
      </c>
      <c r="AC6" s="232"/>
      <c r="AD6" s="233">
        <f t="shared" si="4"/>
        <v>1</v>
      </c>
      <c r="AE6" s="233">
        <f t="shared" si="5"/>
        <v>-4</v>
      </c>
    </row>
    <row r="7" spans="1:32" ht="14.4" customHeight="1" thickBot="1">
      <c r="A7" s="126"/>
      <c r="B7" s="214" t="s">
        <v>109</v>
      </c>
      <c r="C7" s="214" t="s">
        <v>110</v>
      </c>
      <c r="D7" s="234">
        <v>4452</v>
      </c>
      <c r="E7" s="234">
        <v>5858</v>
      </c>
      <c r="F7" s="235">
        <v>273</v>
      </c>
      <c r="G7" s="236">
        <v>561</v>
      </c>
      <c r="H7" s="237">
        <v>846</v>
      </c>
      <c r="I7" s="217">
        <f t="shared" si="6"/>
        <v>1407</v>
      </c>
      <c r="J7" s="238">
        <f t="shared" si="7"/>
        <v>0.6012793176972282</v>
      </c>
      <c r="K7" s="239"/>
      <c r="L7" s="239"/>
      <c r="M7" s="240"/>
      <c r="N7" s="240"/>
      <c r="O7" s="221">
        <f t="shared" si="0"/>
        <v>0</v>
      </c>
      <c r="P7" s="222"/>
      <c r="Q7" s="223"/>
      <c r="R7" s="223"/>
      <c r="S7" s="224"/>
      <c r="T7" s="225">
        <v>1397</v>
      </c>
      <c r="U7" s="226">
        <v>844</v>
      </c>
      <c r="V7" s="241">
        <v>1397</v>
      </c>
      <c r="W7" s="242">
        <v>844</v>
      </c>
      <c r="X7" s="242"/>
      <c r="Y7" s="242"/>
      <c r="Z7" s="229">
        <f t="shared" si="1"/>
        <v>844</v>
      </c>
      <c r="AA7" s="230">
        <f t="shared" si="2"/>
        <v>2</v>
      </c>
      <c r="AB7" s="243">
        <f>I7-T7</f>
        <v>10</v>
      </c>
      <c r="AC7" s="244"/>
      <c r="AD7" s="233">
        <f t="shared" si="4"/>
        <v>2</v>
      </c>
      <c r="AE7" s="245">
        <f t="shared" si="5"/>
        <v>10</v>
      </c>
    </row>
    <row r="8" spans="1:32" ht="14.4" customHeight="1">
      <c r="A8" s="126"/>
      <c r="B8" s="214" t="s">
        <v>111</v>
      </c>
      <c r="C8" s="214" t="s">
        <v>112</v>
      </c>
      <c r="D8" s="246">
        <v>5860</v>
      </c>
      <c r="E8" s="246">
        <v>7152</v>
      </c>
      <c r="F8" s="247">
        <v>127</v>
      </c>
      <c r="G8" s="248">
        <v>297</v>
      </c>
      <c r="H8" s="249">
        <v>996</v>
      </c>
      <c r="I8" s="217">
        <f t="shared" si="6"/>
        <v>1293</v>
      </c>
      <c r="J8" s="218">
        <f t="shared" si="7"/>
        <v>0.77030162412993042</v>
      </c>
      <c r="K8" s="250"/>
      <c r="L8" s="250"/>
      <c r="M8" s="251"/>
      <c r="N8" s="251"/>
      <c r="O8" s="221">
        <f t="shared" si="0"/>
        <v>0</v>
      </c>
      <c r="P8" s="222"/>
      <c r="Q8" s="223"/>
      <c r="R8" s="223"/>
      <c r="S8" s="224"/>
      <c r="T8" s="225">
        <v>1283</v>
      </c>
      <c r="U8" s="226">
        <v>998</v>
      </c>
      <c r="V8" s="252">
        <v>1283</v>
      </c>
      <c r="W8" s="253">
        <v>998</v>
      </c>
      <c r="X8" s="253"/>
      <c r="Y8" s="253"/>
      <c r="Z8" s="229">
        <f t="shared" si="1"/>
        <v>998</v>
      </c>
      <c r="AA8" s="230">
        <f t="shared" si="2"/>
        <v>-2</v>
      </c>
      <c r="AB8" s="243">
        <f t="shared" ref="AB8:AB71" si="8">I8-T8</f>
        <v>10</v>
      </c>
      <c r="AC8" s="254"/>
      <c r="AD8" s="233">
        <f t="shared" si="4"/>
        <v>-2</v>
      </c>
      <c r="AE8" s="245">
        <f t="shared" si="5"/>
        <v>10</v>
      </c>
    </row>
    <row r="9" spans="1:32" ht="14.4" customHeight="1">
      <c r="A9" s="126"/>
      <c r="B9" s="214" t="s">
        <v>113</v>
      </c>
      <c r="C9" s="214" t="s">
        <v>114</v>
      </c>
      <c r="D9" s="234">
        <v>7154</v>
      </c>
      <c r="E9" s="234">
        <v>8246</v>
      </c>
      <c r="F9" s="235">
        <v>115</v>
      </c>
      <c r="G9" s="236">
        <v>315</v>
      </c>
      <c r="H9" s="237">
        <v>778</v>
      </c>
      <c r="I9" s="217">
        <f t="shared" si="6"/>
        <v>1093</v>
      </c>
      <c r="J9" s="218">
        <f t="shared" si="7"/>
        <v>0.71180237877401642</v>
      </c>
      <c r="K9" s="239"/>
      <c r="L9" s="239"/>
      <c r="M9" s="240"/>
      <c r="N9" s="240"/>
      <c r="O9" s="221">
        <f t="shared" si="0"/>
        <v>0</v>
      </c>
      <c r="P9" s="222"/>
      <c r="Q9" s="223"/>
      <c r="R9" s="223"/>
      <c r="S9" s="224"/>
      <c r="T9" s="225">
        <v>1086</v>
      </c>
      <c r="U9" s="226">
        <v>780</v>
      </c>
      <c r="V9" s="255">
        <v>1085</v>
      </c>
      <c r="W9" s="242">
        <v>780</v>
      </c>
      <c r="X9" s="242"/>
      <c r="Y9" s="242"/>
      <c r="Z9" s="229">
        <f t="shared" si="1"/>
        <v>780</v>
      </c>
      <c r="AA9" s="230">
        <f t="shared" si="2"/>
        <v>-2</v>
      </c>
      <c r="AB9" s="231">
        <f t="shared" si="8"/>
        <v>7</v>
      </c>
      <c r="AC9" s="256"/>
      <c r="AD9" s="233">
        <f t="shared" si="4"/>
        <v>-2</v>
      </c>
      <c r="AE9" s="233">
        <f t="shared" si="5"/>
        <v>8</v>
      </c>
    </row>
    <row r="10" spans="1:32" ht="14.4" customHeight="1">
      <c r="A10" s="126"/>
      <c r="B10" s="214" t="s">
        <v>115</v>
      </c>
      <c r="C10" s="214" t="s">
        <v>116</v>
      </c>
      <c r="D10" s="215">
        <v>8248</v>
      </c>
      <c r="E10" s="215">
        <v>9409</v>
      </c>
      <c r="F10" s="257">
        <v>114</v>
      </c>
      <c r="G10" s="216">
        <v>267</v>
      </c>
      <c r="H10" s="217">
        <v>895</v>
      </c>
      <c r="I10" s="217">
        <f t="shared" si="6"/>
        <v>1162</v>
      </c>
      <c r="J10" s="218">
        <f t="shared" si="7"/>
        <v>0.77022375215146299</v>
      </c>
      <c r="K10" s="219"/>
      <c r="L10" s="219"/>
      <c r="M10" s="220"/>
      <c r="N10" s="220"/>
      <c r="O10" s="221">
        <f t="shared" si="0"/>
        <v>0</v>
      </c>
      <c r="P10" s="222"/>
      <c r="Q10" s="223"/>
      <c r="R10" s="223"/>
      <c r="S10" s="224"/>
      <c r="T10" s="225">
        <v>1165</v>
      </c>
      <c r="U10" s="226">
        <v>894</v>
      </c>
      <c r="V10" s="227">
        <v>1165</v>
      </c>
      <c r="W10" s="228">
        <v>894</v>
      </c>
      <c r="X10" s="228"/>
      <c r="Y10" s="228"/>
      <c r="Z10" s="229">
        <f t="shared" si="1"/>
        <v>894</v>
      </c>
      <c r="AA10" s="230">
        <f t="shared" si="2"/>
        <v>1</v>
      </c>
      <c r="AB10" s="231">
        <f t="shared" si="8"/>
        <v>-3</v>
      </c>
      <c r="AC10" s="232"/>
      <c r="AD10" s="233">
        <f t="shared" si="4"/>
        <v>1</v>
      </c>
      <c r="AE10" s="233">
        <f t="shared" si="5"/>
        <v>-3</v>
      </c>
    </row>
    <row r="11" spans="1:32" ht="14.4" customHeight="1">
      <c r="A11" s="126"/>
      <c r="B11" s="214" t="s">
        <v>117</v>
      </c>
      <c r="C11" s="214" t="s">
        <v>118</v>
      </c>
      <c r="D11" s="215">
        <v>9411</v>
      </c>
      <c r="E11" s="215">
        <v>10318</v>
      </c>
      <c r="F11" s="215">
        <v>72</v>
      </c>
      <c r="G11" s="216">
        <v>205</v>
      </c>
      <c r="H11" s="217">
        <v>703</v>
      </c>
      <c r="I11" s="217">
        <f t="shared" si="6"/>
        <v>908</v>
      </c>
      <c r="J11" s="218">
        <f t="shared" si="7"/>
        <v>0.77422907488986781</v>
      </c>
      <c r="K11" s="219"/>
      <c r="L11" s="219"/>
      <c r="M11" s="220"/>
      <c r="N11" s="220"/>
      <c r="O11" s="221">
        <f t="shared" si="0"/>
        <v>0</v>
      </c>
      <c r="P11" s="222"/>
      <c r="Q11" s="223"/>
      <c r="R11" s="223"/>
      <c r="S11" s="224"/>
      <c r="T11" s="225">
        <v>908</v>
      </c>
      <c r="U11" s="226">
        <v>703</v>
      </c>
      <c r="V11" s="227">
        <v>908</v>
      </c>
      <c r="W11" s="228">
        <v>703</v>
      </c>
      <c r="X11" s="228"/>
      <c r="Y11" s="228"/>
      <c r="Z11" s="229">
        <f t="shared" si="1"/>
        <v>703</v>
      </c>
      <c r="AA11" s="230">
        <f t="shared" si="2"/>
        <v>0</v>
      </c>
      <c r="AB11" s="231">
        <f t="shared" si="8"/>
        <v>0</v>
      </c>
      <c r="AC11" s="232"/>
      <c r="AD11" s="233">
        <f t="shared" si="4"/>
        <v>0</v>
      </c>
      <c r="AE11" s="233">
        <f t="shared" si="5"/>
        <v>0</v>
      </c>
    </row>
    <row r="12" spans="1:32" ht="14.4" customHeight="1">
      <c r="A12" s="126"/>
      <c r="B12" s="214" t="s">
        <v>119</v>
      </c>
      <c r="C12" s="214" t="s">
        <v>120</v>
      </c>
      <c r="D12" s="215">
        <v>10320</v>
      </c>
      <c r="E12" s="215">
        <v>11051</v>
      </c>
      <c r="F12" s="215">
        <v>35</v>
      </c>
      <c r="G12" s="216">
        <v>119</v>
      </c>
      <c r="H12" s="217">
        <v>613</v>
      </c>
      <c r="I12" s="217">
        <f t="shared" si="6"/>
        <v>732</v>
      </c>
      <c r="J12" s="218">
        <f t="shared" si="7"/>
        <v>0.83743169398907102</v>
      </c>
      <c r="K12" s="219"/>
      <c r="L12" s="219"/>
      <c r="M12" s="220"/>
      <c r="N12" s="220"/>
      <c r="O12" s="221">
        <f t="shared" si="0"/>
        <v>0</v>
      </c>
      <c r="P12" s="222"/>
      <c r="Q12" s="223"/>
      <c r="R12" s="223"/>
      <c r="S12" s="224"/>
      <c r="T12" s="225">
        <v>736</v>
      </c>
      <c r="U12" s="226">
        <v>613</v>
      </c>
      <c r="V12" s="227">
        <v>736</v>
      </c>
      <c r="W12" s="228">
        <v>613</v>
      </c>
      <c r="X12" s="228"/>
      <c r="Y12" s="228"/>
      <c r="Z12" s="229">
        <f t="shared" si="1"/>
        <v>613</v>
      </c>
      <c r="AA12" s="230">
        <f t="shared" si="2"/>
        <v>0</v>
      </c>
      <c r="AB12" s="231">
        <f t="shared" si="8"/>
        <v>-4</v>
      </c>
      <c r="AC12" s="232"/>
      <c r="AD12" s="233">
        <f t="shared" si="4"/>
        <v>0</v>
      </c>
      <c r="AE12" s="233">
        <f t="shared" si="5"/>
        <v>-4</v>
      </c>
    </row>
    <row r="13" spans="1:32" ht="14.4" customHeight="1">
      <c r="A13" s="126"/>
      <c r="B13" s="214" t="s">
        <v>121</v>
      </c>
      <c r="C13" s="214" t="s">
        <v>122</v>
      </c>
      <c r="D13" s="215">
        <v>11053</v>
      </c>
      <c r="E13" s="215">
        <v>12257</v>
      </c>
      <c r="F13" s="257">
        <v>280</v>
      </c>
      <c r="G13" s="216">
        <v>483</v>
      </c>
      <c r="H13" s="217">
        <v>722</v>
      </c>
      <c r="I13" s="217">
        <f t="shared" si="6"/>
        <v>1205</v>
      </c>
      <c r="J13" s="238">
        <f t="shared" si="7"/>
        <v>0.59917012448132778</v>
      </c>
      <c r="K13" s="219"/>
      <c r="L13" s="219"/>
      <c r="M13" s="220"/>
      <c r="N13" s="220"/>
      <c r="O13" s="221">
        <f t="shared" si="0"/>
        <v>0</v>
      </c>
      <c r="P13" s="222"/>
      <c r="Q13" s="223"/>
      <c r="R13" s="223"/>
      <c r="S13" s="224"/>
      <c r="T13" s="225">
        <v>1199</v>
      </c>
      <c r="U13" s="226">
        <v>721</v>
      </c>
      <c r="V13" s="227">
        <v>1199</v>
      </c>
      <c r="W13" s="228">
        <v>721</v>
      </c>
      <c r="X13" s="228"/>
      <c r="Y13" s="228"/>
      <c r="Z13" s="229">
        <f t="shared" si="1"/>
        <v>721</v>
      </c>
      <c r="AA13" s="230">
        <f t="shared" si="2"/>
        <v>1</v>
      </c>
      <c r="AB13" s="231">
        <f t="shared" si="8"/>
        <v>6</v>
      </c>
      <c r="AC13" s="232"/>
      <c r="AD13" s="233">
        <f t="shared" si="4"/>
        <v>1</v>
      </c>
      <c r="AE13" s="233">
        <f t="shared" si="5"/>
        <v>6</v>
      </c>
    </row>
    <row r="14" spans="1:32" ht="14.4" customHeight="1">
      <c r="A14" s="126"/>
      <c r="B14" s="214" t="s">
        <v>123</v>
      </c>
      <c r="C14" s="214" t="s">
        <v>124</v>
      </c>
      <c r="D14" s="215">
        <v>12259</v>
      </c>
      <c r="E14" s="215">
        <v>13362</v>
      </c>
      <c r="F14" s="215">
        <v>72</v>
      </c>
      <c r="G14" s="216">
        <v>245</v>
      </c>
      <c r="H14" s="217">
        <v>859</v>
      </c>
      <c r="I14" s="217">
        <f t="shared" si="6"/>
        <v>1104</v>
      </c>
      <c r="J14" s="218">
        <f t="shared" si="7"/>
        <v>0.77807971014492749</v>
      </c>
      <c r="K14" s="219"/>
      <c r="L14" s="219"/>
      <c r="M14" s="220"/>
      <c r="N14" s="220"/>
      <c r="O14" s="221">
        <f t="shared" si="0"/>
        <v>0</v>
      </c>
      <c r="P14" s="222"/>
      <c r="Q14" s="223"/>
      <c r="R14" s="223"/>
      <c r="S14" s="224"/>
      <c r="T14" s="225">
        <v>1093</v>
      </c>
      <c r="U14" s="226">
        <v>856</v>
      </c>
      <c r="V14" s="258">
        <v>1094</v>
      </c>
      <c r="W14" s="228">
        <v>856</v>
      </c>
      <c r="X14" s="228"/>
      <c r="Y14" s="228"/>
      <c r="Z14" s="229">
        <f t="shared" si="1"/>
        <v>856</v>
      </c>
      <c r="AA14" s="230">
        <f t="shared" si="2"/>
        <v>3</v>
      </c>
      <c r="AB14" s="243">
        <f t="shared" si="8"/>
        <v>11</v>
      </c>
      <c r="AC14" s="232"/>
      <c r="AD14" s="233">
        <f t="shared" si="4"/>
        <v>3</v>
      </c>
      <c r="AE14" s="245">
        <f t="shared" si="5"/>
        <v>10</v>
      </c>
    </row>
    <row r="15" spans="1:32" ht="14.4" customHeight="1" thickBot="1">
      <c r="A15" s="126"/>
      <c r="B15" s="214" t="s">
        <v>125</v>
      </c>
      <c r="C15" s="214" t="s">
        <v>126</v>
      </c>
      <c r="D15" s="234">
        <v>13364</v>
      </c>
      <c r="E15" s="234">
        <v>14121</v>
      </c>
      <c r="F15" s="235">
        <v>118</v>
      </c>
      <c r="G15" s="236">
        <v>229</v>
      </c>
      <c r="H15" s="237">
        <v>529</v>
      </c>
      <c r="I15" s="217">
        <f t="shared" si="6"/>
        <v>758</v>
      </c>
      <c r="J15" s="218">
        <f t="shared" si="7"/>
        <v>0.69788918205804751</v>
      </c>
      <c r="K15" s="239"/>
      <c r="L15" s="239"/>
      <c r="M15" s="240"/>
      <c r="N15" s="240"/>
      <c r="O15" s="221">
        <f t="shared" si="0"/>
        <v>0</v>
      </c>
      <c r="P15" s="222"/>
      <c r="Q15" s="223"/>
      <c r="R15" s="223"/>
      <c r="S15" s="224"/>
      <c r="T15" s="225">
        <v>753</v>
      </c>
      <c r="U15" s="226">
        <v>530</v>
      </c>
      <c r="V15" s="241">
        <v>753</v>
      </c>
      <c r="W15" s="242">
        <v>530</v>
      </c>
      <c r="X15" s="259"/>
      <c r="Y15" s="242"/>
      <c r="Z15" s="229">
        <f t="shared" si="1"/>
        <v>530</v>
      </c>
      <c r="AA15" s="230">
        <f t="shared" si="2"/>
        <v>-1</v>
      </c>
      <c r="AB15" s="231">
        <f t="shared" si="8"/>
        <v>5</v>
      </c>
      <c r="AC15" s="244"/>
      <c r="AD15" s="233">
        <f t="shared" si="4"/>
        <v>-1</v>
      </c>
      <c r="AE15" s="233">
        <f t="shared" si="5"/>
        <v>5</v>
      </c>
    </row>
    <row r="16" spans="1:32" ht="14.4" customHeight="1">
      <c r="A16" s="126"/>
      <c r="B16" s="214" t="s">
        <v>127</v>
      </c>
      <c r="C16" s="214" t="s">
        <v>128</v>
      </c>
      <c r="D16" s="246">
        <v>14123</v>
      </c>
      <c r="E16" s="246">
        <v>15190</v>
      </c>
      <c r="F16" s="247">
        <v>154</v>
      </c>
      <c r="G16" s="248">
        <v>342</v>
      </c>
      <c r="H16" s="249">
        <v>726</v>
      </c>
      <c r="I16" s="217">
        <f t="shared" si="6"/>
        <v>1068</v>
      </c>
      <c r="J16" s="218">
        <f t="shared" si="7"/>
        <v>0.6797752808988764</v>
      </c>
      <c r="K16" s="250"/>
      <c r="L16" s="250"/>
      <c r="M16" s="251"/>
      <c r="N16" s="251"/>
      <c r="O16" s="221">
        <f t="shared" si="0"/>
        <v>0</v>
      </c>
      <c r="P16" s="222"/>
      <c r="Q16" s="223"/>
      <c r="R16" s="223"/>
      <c r="S16" s="224"/>
      <c r="T16" s="225">
        <v>1056</v>
      </c>
      <c r="U16" s="226">
        <v>727</v>
      </c>
      <c r="V16" s="260">
        <v>1057</v>
      </c>
      <c r="W16" s="261">
        <v>727</v>
      </c>
      <c r="X16" s="261"/>
      <c r="Y16" s="261"/>
      <c r="Z16" s="229">
        <f t="shared" si="1"/>
        <v>727</v>
      </c>
      <c r="AA16" s="230">
        <f t="shared" si="2"/>
        <v>-1</v>
      </c>
      <c r="AB16" s="243">
        <f t="shared" si="8"/>
        <v>12</v>
      </c>
      <c r="AC16" s="254"/>
      <c r="AD16" s="233">
        <f t="shared" si="4"/>
        <v>-1</v>
      </c>
      <c r="AE16" s="245">
        <f t="shared" si="5"/>
        <v>11</v>
      </c>
    </row>
    <row r="17" spans="1:31" ht="14.4" customHeight="1">
      <c r="A17" s="126"/>
      <c r="B17" s="214" t="s">
        <v>129</v>
      </c>
      <c r="C17" s="214" t="s">
        <v>130</v>
      </c>
      <c r="D17" s="234">
        <v>15192</v>
      </c>
      <c r="E17" s="234">
        <v>16345</v>
      </c>
      <c r="F17" s="235">
        <v>106</v>
      </c>
      <c r="G17" s="236">
        <v>304</v>
      </c>
      <c r="H17" s="237">
        <v>850</v>
      </c>
      <c r="I17" s="217">
        <f t="shared" si="6"/>
        <v>1154</v>
      </c>
      <c r="J17" s="218">
        <f t="shared" si="7"/>
        <v>0.7365684575389948</v>
      </c>
      <c r="K17" s="239"/>
      <c r="L17" s="239"/>
      <c r="M17" s="240"/>
      <c r="N17" s="240"/>
      <c r="O17" s="221">
        <f t="shared" si="0"/>
        <v>0</v>
      </c>
      <c r="P17" s="222"/>
      <c r="Q17" s="223"/>
      <c r="R17" s="223"/>
      <c r="S17" s="224"/>
      <c r="T17" s="225">
        <v>1146</v>
      </c>
      <c r="U17" s="226">
        <v>844</v>
      </c>
      <c r="V17" s="241">
        <v>1146</v>
      </c>
      <c r="W17" s="242">
        <v>844</v>
      </c>
      <c r="X17" s="259"/>
      <c r="Y17" s="242"/>
      <c r="Z17" s="229">
        <f t="shared" si="1"/>
        <v>844</v>
      </c>
      <c r="AA17" s="230">
        <f t="shared" si="2"/>
        <v>6</v>
      </c>
      <c r="AB17" s="231">
        <f t="shared" si="8"/>
        <v>8</v>
      </c>
      <c r="AC17" s="256"/>
      <c r="AD17" s="233">
        <f t="shared" si="4"/>
        <v>6</v>
      </c>
      <c r="AE17" s="233">
        <f t="shared" si="5"/>
        <v>8</v>
      </c>
    </row>
    <row r="18" spans="1:31" ht="14.4" customHeight="1">
      <c r="A18" s="126"/>
      <c r="B18" s="214" t="s">
        <v>131</v>
      </c>
      <c r="C18" s="214" t="s">
        <v>132</v>
      </c>
      <c r="D18" s="215">
        <v>16347</v>
      </c>
      <c r="E18" s="215">
        <v>17481</v>
      </c>
      <c r="F18" s="257">
        <v>158</v>
      </c>
      <c r="G18" s="216">
        <v>352</v>
      </c>
      <c r="H18" s="217">
        <v>783</v>
      </c>
      <c r="I18" s="217">
        <f t="shared" si="6"/>
        <v>1135</v>
      </c>
      <c r="J18" s="218">
        <f t="shared" si="7"/>
        <v>0.6898678414096916</v>
      </c>
      <c r="K18" s="219"/>
      <c r="L18" s="219"/>
      <c r="M18" s="220"/>
      <c r="N18" s="220"/>
      <c r="O18" s="221">
        <f t="shared" si="0"/>
        <v>0</v>
      </c>
      <c r="P18" s="222"/>
      <c r="Q18" s="223"/>
      <c r="R18" s="223"/>
      <c r="S18" s="224"/>
      <c r="T18" s="225">
        <v>1140</v>
      </c>
      <c r="U18" s="226">
        <v>780</v>
      </c>
      <c r="V18" s="227">
        <v>1140</v>
      </c>
      <c r="W18" s="228">
        <v>780</v>
      </c>
      <c r="X18" s="229"/>
      <c r="Y18" s="228"/>
      <c r="Z18" s="229">
        <f t="shared" si="1"/>
        <v>780</v>
      </c>
      <c r="AA18" s="230">
        <f t="shared" si="2"/>
        <v>3</v>
      </c>
      <c r="AB18" s="231">
        <f t="shared" si="8"/>
        <v>-5</v>
      </c>
      <c r="AC18" s="232"/>
      <c r="AD18" s="233">
        <f t="shared" si="4"/>
        <v>3</v>
      </c>
      <c r="AE18" s="233">
        <f t="shared" si="5"/>
        <v>-5</v>
      </c>
    </row>
    <row r="19" spans="1:31" ht="14.4" customHeight="1">
      <c r="A19" s="126"/>
      <c r="B19" s="214" t="s">
        <v>133</v>
      </c>
      <c r="C19" s="214" t="s">
        <v>134</v>
      </c>
      <c r="D19" s="215">
        <v>17483</v>
      </c>
      <c r="E19" s="215">
        <v>18346</v>
      </c>
      <c r="F19" s="215">
        <v>86</v>
      </c>
      <c r="G19" s="216">
        <v>206</v>
      </c>
      <c r="H19" s="217">
        <v>658</v>
      </c>
      <c r="I19" s="217">
        <f t="shared" si="6"/>
        <v>864</v>
      </c>
      <c r="J19" s="218">
        <f t="shared" si="7"/>
        <v>0.76157407407407407</v>
      </c>
      <c r="K19" s="219"/>
      <c r="L19" s="219"/>
      <c r="M19" s="220"/>
      <c r="N19" s="220"/>
      <c r="O19" s="221">
        <f t="shared" si="0"/>
        <v>0</v>
      </c>
      <c r="P19" s="222"/>
      <c r="Q19" s="223"/>
      <c r="R19" s="223"/>
      <c r="S19" s="224"/>
      <c r="T19" s="225">
        <v>865</v>
      </c>
      <c r="U19" s="226">
        <v>659</v>
      </c>
      <c r="V19" s="227">
        <v>865</v>
      </c>
      <c r="W19" s="228">
        <v>659</v>
      </c>
      <c r="X19" s="229"/>
      <c r="Y19" s="228"/>
      <c r="Z19" s="229">
        <f t="shared" si="1"/>
        <v>659</v>
      </c>
      <c r="AA19" s="230">
        <f t="shared" si="2"/>
        <v>-1</v>
      </c>
      <c r="AB19" s="231">
        <f t="shared" si="8"/>
        <v>-1</v>
      </c>
      <c r="AC19" s="232"/>
      <c r="AD19" s="233">
        <f t="shared" si="4"/>
        <v>-1</v>
      </c>
      <c r="AE19" s="233">
        <f t="shared" si="5"/>
        <v>-1</v>
      </c>
    </row>
    <row r="20" spans="1:31" ht="14.4" customHeight="1">
      <c r="A20" s="126"/>
      <c r="B20" s="214" t="s">
        <v>135</v>
      </c>
      <c r="C20" s="214" t="s">
        <v>136</v>
      </c>
      <c r="D20" s="215">
        <v>18348</v>
      </c>
      <c r="E20" s="215">
        <v>18779</v>
      </c>
      <c r="F20" s="215">
        <v>39</v>
      </c>
      <c r="G20" s="216">
        <v>92</v>
      </c>
      <c r="H20" s="217">
        <v>340</v>
      </c>
      <c r="I20" s="217">
        <f t="shared" si="6"/>
        <v>432</v>
      </c>
      <c r="J20" s="218">
        <f t="shared" si="7"/>
        <v>0.78703703703703709</v>
      </c>
      <c r="K20" s="219"/>
      <c r="L20" s="219"/>
      <c r="M20" s="220"/>
      <c r="N20" s="220"/>
      <c r="O20" s="221">
        <f t="shared" si="0"/>
        <v>0</v>
      </c>
      <c r="P20" s="222"/>
      <c r="Q20" s="223"/>
      <c r="R20" s="223"/>
      <c r="S20" s="224"/>
      <c r="T20" s="225">
        <v>431</v>
      </c>
      <c r="U20" s="226">
        <v>340</v>
      </c>
      <c r="V20" s="227">
        <v>431</v>
      </c>
      <c r="W20" s="228">
        <v>340</v>
      </c>
      <c r="X20" s="229"/>
      <c r="Y20" s="228"/>
      <c r="Z20" s="229">
        <f t="shared" si="1"/>
        <v>340</v>
      </c>
      <c r="AA20" s="230">
        <f t="shared" si="2"/>
        <v>0</v>
      </c>
      <c r="AB20" s="231">
        <f t="shared" si="8"/>
        <v>1</v>
      </c>
      <c r="AC20" s="232"/>
      <c r="AD20" s="233">
        <f t="shared" si="4"/>
        <v>0</v>
      </c>
      <c r="AE20" s="233">
        <f t="shared" si="5"/>
        <v>1</v>
      </c>
    </row>
    <row r="21" spans="1:31" ht="14.4" customHeight="1">
      <c r="A21" s="126"/>
      <c r="B21" s="214" t="s">
        <v>137</v>
      </c>
      <c r="C21" s="214" t="s">
        <v>138</v>
      </c>
      <c r="D21" s="215">
        <v>18781</v>
      </c>
      <c r="E21" s="215">
        <v>19503</v>
      </c>
      <c r="F21" s="215">
        <v>94</v>
      </c>
      <c r="G21" s="216">
        <v>229</v>
      </c>
      <c r="H21" s="217">
        <v>494</v>
      </c>
      <c r="I21" s="217">
        <f t="shared" si="6"/>
        <v>723</v>
      </c>
      <c r="J21" s="218">
        <f t="shared" si="7"/>
        <v>0.68326417704011067</v>
      </c>
      <c r="K21" s="219"/>
      <c r="L21" s="219"/>
      <c r="M21" s="220"/>
      <c r="N21" s="220"/>
      <c r="O21" s="221">
        <f t="shared" si="0"/>
        <v>0</v>
      </c>
      <c r="P21" s="222"/>
      <c r="Q21" s="223"/>
      <c r="R21" s="223"/>
      <c r="S21" s="224"/>
      <c r="T21" s="225">
        <v>716</v>
      </c>
      <c r="U21" s="226">
        <v>499</v>
      </c>
      <c r="V21" s="227">
        <v>716</v>
      </c>
      <c r="W21" s="228">
        <v>499</v>
      </c>
      <c r="X21" s="229"/>
      <c r="Y21" s="228"/>
      <c r="Z21" s="229">
        <f t="shared" si="1"/>
        <v>499</v>
      </c>
      <c r="AA21" s="230">
        <f t="shared" si="2"/>
        <v>-5</v>
      </c>
      <c r="AB21" s="231">
        <f t="shared" si="8"/>
        <v>7</v>
      </c>
      <c r="AC21" s="232"/>
      <c r="AD21" s="233">
        <f t="shared" si="4"/>
        <v>-5</v>
      </c>
      <c r="AE21" s="233">
        <f t="shared" si="5"/>
        <v>7</v>
      </c>
    </row>
    <row r="22" spans="1:31" ht="14.4" customHeight="1">
      <c r="A22" s="126"/>
      <c r="B22" s="214" t="s">
        <v>139</v>
      </c>
      <c r="C22" s="214" t="s">
        <v>140</v>
      </c>
      <c r="D22" s="215">
        <v>19505</v>
      </c>
      <c r="E22" s="215">
        <v>20416</v>
      </c>
      <c r="F22" s="215">
        <v>73</v>
      </c>
      <c r="G22" s="216">
        <v>208</v>
      </c>
      <c r="H22" s="217">
        <v>704</v>
      </c>
      <c r="I22" s="217">
        <f t="shared" si="6"/>
        <v>912</v>
      </c>
      <c r="J22" s="218">
        <f t="shared" si="7"/>
        <v>0.77192982456140347</v>
      </c>
      <c r="K22" s="219"/>
      <c r="L22" s="219"/>
      <c r="M22" s="220"/>
      <c r="N22" s="220"/>
      <c r="O22" s="221">
        <f t="shared" si="0"/>
        <v>0</v>
      </c>
      <c r="P22" s="222"/>
      <c r="Q22" s="223"/>
      <c r="R22" s="223"/>
      <c r="S22" s="224"/>
      <c r="T22" s="225">
        <v>910</v>
      </c>
      <c r="U22" s="226">
        <v>707</v>
      </c>
      <c r="V22" s="227">
        <v>910</v>
      </c>
      <c r="W22" s="228">
        <v>707</v>
      </c>
      <c r="X22" s="229"/>
      <c r="Y22" s="228"/>
      <c r="Z22" s="229">
        <f t="shared" si="1"/>
        <v>707</v>
      </c>
      <c r="AA22" s="230">
        <f t="shared" si="2"/>
        <v>-3</v>
      </c>
      <c r="AB22" s="231">
        <f t="shared" si="8"/>
        <v>2</v>
      </c>
      <c r="AC22" s="232"/>
      <c r="AD22" s="233">
        <f t="shared" si="4"/>
        <v>-3</v>
      </c>
      <c r="AE22" s="233">
        <f t="shared" si="5"/>
        <v>2</v>
      </c>
    </row>
    <row r="23" spans="1:31" ht="14.4" customHeight="1">
      <c r="A23" s="126"/>
      <c r="B23" s="214" t="s">
        <v>141</v>
      </c>
      <c r="C23" s="214" t="s">
        <v>142</v>
      </c>
      <c r="D23" s="215">
        <v>20418</v>
      </c>
      <c r="E23" s="215">
        <v>21524</v>
      </c>
      <c r="F23" s="215">
        <v>93</v>
      </c>
      <c r="G23" s="216">
        <v>261</v>
      </c>
      <c r="H23" s="217">
        <v>846</v>
      </c>
      <c r="I23" s="217">
        <f t="shared" si="6"/>
        <v>1107</v>
      </c>
      <c r="J23" s="218">
        <f t="shared" si="7"/>
        <v>0.76422764227642281</v>
      </c>
      <c r="K23" s="219"/>
      <c r="L23" s="219"/>
      <c r="M23" s="220"/>
      <c r="N23" s="220"/>
      <c r="O23" s="221">
        <f t="shared" si="0"/>
        <v>0</v>
      </c>
      <c r="P23" s="222"/>
      <c r="Q23" s="223"/>
      <c r="R23" s="223"/>
      <c r="S23" s="224"/>
      <c r="T23" s="225">
        <v>1105</v>
      </c>
      <c r="U23" s="226">
        <v>853</v>
      </c>
      <c r="V23" s="227">
        <v>1105</v>
      </c>
      <c r="W23" s="228">
        <v>853</v>
      </c>
      <c r="X23" s="229"/>
      <c r="Y23" s="228"/>
      <c r="Z23" s="229">
        <f t="shared" si="1"/>
        <v>853</v>
      </c>
      <c r="AA23" s="230">
        <f t="shared" si="2"/>
        <v>-7</v>
      </c>
      <c r="AB23" s="231">
        <f t="shared" si="8"/>
        <v>2</v>
      </c>
      <c r="AC23" s="232"/>
      <c r="AD23" s="233">
        <f t="shared" si="4"/>
        <v>-7</v>
      </c>
      <c r="AE23" s="233">
        <f t="shared" si="5"/>
        <v>2</v>
      </c>
    </row>
    <row r="24" spans="1:31" ht="14.4" customHeight="1">
      <c r="A24" s="126"/>
      <c r="B24" s="214" t="s">
        <v>143</v>
      </c>
      <c r="C24" s="214" t="s">
        <v>144</v>
      </c>
      <c r="D24" s="215">
        <v>21526</v>
      </c>
      <c r="E24" s="215">
        <v>22305</v>
      </c>
      <c r="F24" s="215">
        <v>62</v>
      </c>
      <c r="G24" s="216">
        <v>168</v>
      </c>
      <c r="H24" s="217">
        <v>612</v>
      </c>
      <c r="I24" s="217">
        <f t="shared" si="6"/>
        <v>780</v>
      </c>
      <c r="J24" s="218">
        <f t="shared" si="7"/>
        <v>0.7846153846153846</v>
      </c>
      <c r="K24" s="219"/>
      <c r="L24" s="219"/>
      <c r="M24" s="220"/>
      <c r="N24" s="220"/>
      <c r="O24" s="221">
        <f t="shared" si="0"/>
        <v>0</v>
      </c>
      <c r="P24" s="222"/>
      <c r="Q24" s="223"/>
      <c r="R24" s="223"/>
      <c r="S24" s="224"/>
      <c r="T24" s="225">
        <v>780</v>
      </c>
      <c r="U24" s="226">
        <v>606</v>
      </c>
      <c r="V24" s="227">
        <v>780</v>
      </c>
      <c r="W24" s="228">
        <v>606</v>
      </c>
      <c r="X24" s="229"/>
      <c r="Y24" s="228"/>
      <c r="Z24" s="229">
        <f t="shared" si="1"/>
        <v>606</v>
      </c>
      <c r="AA24" s="230">
        <f t="shared" si="2"/>
        <v>6</v>
      </c>
      <c r="AB24" s="231">
        <f t="shared" si="8"/>
        <v>0</v>
      </c>
      <c r="AC24" s="232"/>
      <c r="AD24" s="233">
        <f t="shared" si="4"/>
        <v>6</v>
      </c>
      <c r="AE24" s="233">
        <f t="shared" si="5"/>
        <v>0</v>
      </c>
    </row>
    <row r="25" spans="1:31" ht="14.4" customHeight="1">
      <c r="A25" s="126"/>
      <c r="B25" s="214" t="s">
        <v>145</v>
      </c>
      <c r="C25" s="214" t="s">
        <v>146</v>
      </c>
      <c r="D25" s="215">
        <v>22307</v>
      </c>
      <c r="E25" s="215">
        <v>23391</v>
      </c>
      <c r="F25" s="215">
        <v>80</v>
      </c>
      <c r="G25" s="216">
        <v>214</v>
      </c>
      <c r="H25" s="217">
        <v>871</v>
      </c>
      <c r="I25" s="217">
        <f t="shared" si="6"/>
        <v>1085</v>
      </c>
      <c r="J25" s="218">
        <f t="shared" si="7"/>
        <v>0.80276497695852533</v>
      </c>
      <c r="K25" s="219"/>
      <c r="L25" s="219"/>
      <c r="M25" s="220"/>
      <c r="N25" s="220"/>
      <c r="O25" s="221">
        <f t="shared" si="0"/>
        <v>0</v>
      </c>
      <c r="P25" s="222"/>
      <c r="Q25" s="223"/>
      <c r="R25" s="223"/>
      <c r="S25" s="224"/>
      <c r="T25" s="225">
        <v>1083</v>
      </c>
      <c r="U25" s="226">
        <v>874</v>
      </c>
      <c r="V25" s="227">
        <v>1083</v>
      </c>
      <c r="W25" s="228">
        <v>874</v>
      </c>
      <c r="X25" s="229"/>
      <c r="Y25" s="228"/>
      <c r="Z25" s="229">
        <f t="shared" si="1"/>
        <v>874</v>
      </c>
      <c r="AA25" s="230">
        <f t="shared" si="2"/>
        <v>-3</v>
      </c>
      <c r="AB25" s="231">
        <f t="shared" si="8"/>
        <v>2</v>
      </c>
      <c r="AC25" s="232"/>
      <c r="AD25" s="233">
        <f t="shared" si="4"/>
        <v>-3</v>
      </c>
      <c r="AE25" s="233">
        <f t="shared" si="5"/>
        <v>2</v>
      </c>
    </row>
    <row r="26" spans="1:31" ht="14.4" customHeight="1">
      <c r="A26" s="126"/>
      <c r="B26" s="214" t="s">
        <v>147</v>
      </c>
      <c r="C26" s="214" t="s">
        <v>148</v>
      </c>
      <c r="D26" s="215">
        <v>23393</v>
      </c>
      <c r="E26" s="215">
        <v>23869</v>
      </c>
      <c r="F26" s="215">
        <v>76</v>
      </c>
      <c r="G26" s="216">
        <v>163</v>
      </c>
      <c r="H26" s="217">
        <v>314</v>
      </c>
      <c r="I26" s="217">
        <f t="shared" si="6"/>
        <v>477</v>
      </c>
      <c r="J26" s="238">
        <f t="shared" si="7"/>
        <v>0.65828092243186587</v>
      </c>
      <c r="K26" s="219"/>
      <c r="L26" s="219"/>
      <c r="M26" s="220"/>
      <c r="N26" s="220"/>
      <c r="O26" s="221">
        <f t="shared" si="0"/>
        <v>0</v>
      </c>
      <c r="P26" s="222"/>
      <c r="Q26" s="223"/>
      <c r="R26" s="223"/>
      <c r="S26" s="224"/>
      <c r="T26" s="225">
        <v>477</v>
      </c>
      <c r="U26" s="226">
        <v>313</v>
      </c>
      <c r="V26" s="227">
        <v>477</v>
      </c>
      <c r="W26" s="228">
        <v>313</v>
      </c>
      <c r="X26" s="229"/>
      <c r="Y26" s="228"/>
      <c r="Z26" s="229">
        <f t="shared" si="1"/>
        <v>313</v>
      </c>
      <c r="AA26" s="230">
        <f t="shared" si="2"/>
        <v>1</v>
      </c>
      <c r="AB26" s="231">
        <f t="shared" si="8"/>
        <v>0</v>
      </c>
      <c r="AC26" s="232"/>
      <c r="AD26" s="233">
        <f t="shared" si="4"/>
        <v>1</v>
      </c>
      <c r="AE26" s="233">
        <f t="shared" si="5"/>
        <v>0</v>
      </c>
    </row>
    <row r="27" spans="1:31" ht="14.4" customHeight="1">
      <c r="A27" s="126"/>
      <c r="B27" s="214" t="s">
        <v>149</v>
      </c>
      <c r="C27" s="214" t="s">
        <v>150</v>
      </c>
      <c r="D27" s="215">
        <v>23871</v>
      </c>
      <c r="E27" s="215">
        <v>24785</v>
      </c>
      <c r="F27" s="257">
        <v>123</v>
      </c>
      <c r="G27" s="216">
        <v>259</v>
      </c>
      <c r="H27" s="217">
        <v>656</v>
      </c>
      <c r="I27" s="217">
        <f t="shared" si="6"/>
        <v>915</v>
      </c>
      <c r="J27" s="218">
        <f t="shared" si="7"/>
        <v>0.71693989071038255</v>
      </c>
      <c r="K27" s="219"/>
      <c r="L27" s="219"/>
      <c r="M27" s="220"/>
      <c r="N27" s="220"/>
      <c r="O27" s="221">
        <f t="shared" si="0"/>
        <v>0</v>
      </c>
      <c r="P27" s="222"/>
      <c r="Q27" s="223"/>
      <c r="R27" s="223"/>
      <c r="S27" s="224"/>
      <c r="T27" s="225">
        <v>913</v>
      </c>
      <c r="U27" s="226">
        <v>661</v>
      </c>
      <c r="V27" s="258">
        <v>912</v>
      </c>
      <c r="W27" s="228">
        <v>661</v>
      </c>
      <c r="X27" s="229"/>
      <c r="Y27" s="228"/>
      <c r="Z27" s="229">
        <f t="shared" si="1"/>
        <v>661</v>
      </c>
      <c r="AA27" s="230">
        <f t="shared" si="2"/>
        <v>-5</v>
      </c>
      <c r="AB27" s="231">
        <f t="shared" si="8"/>
        <v>2</v>
      </c>
      <c r="AC27" s="232"/>
      <c r="AD27" s="233">
        <f t="shared" si="4"/>
        <v>-5</v>
      </c>
      <c r="AE27" s="233">
        <f t="shared" si="5"/>
        <v>3</v>
      </c>
    </row>
    <row r="28" spans="1:31" ht="14.4" customHeight="1">
      <c r="A28" s="126"/>
      <c r="B28" s="214" t="s">
        <v>151</v>
      </c>
      <c r="C28" s="214" t="s">
        <v>152</v>
      </c>
      <c r="D28" s="215">
        <v>24787</v>
      </c>
      <c r="E28" s="215">
        <v>25657</v>
      </c>
      <c r="F28" s="257">
        <v>187</v>
      </c>
      <c r="G28" s="216">
        <v>404</v>
      </c>
      <c r="H28" s="217">
        <v>467</v>
      </c>
      <c r="I28" s="217">
        <f t="shared" si="6"/>
        <v>871</v>
      </c>
      <c r="J28" s="238">
        <f t="shared" si="7"/>
        <v>0.53616532721010335</v>
      </c>
      <c r="K28" s="219"/>
      <c r="L28" s="219"/>
      <c r="M28" s="220"/>
      <c r="N28" s="220"/>
      <c r="O28" s="221">
        <f t="shared" si="0"/>
        <v>0</v>
      </c>
      <c r="P28" s="222"/>
      <c r="Q28" s="223"/>
      <c r="R28" s="223"/>
      <c r="S28" s="224"/>
      <c r="T28" s="225">
        <v>873</v>
      </c>
      <c r="U28" s="226">
        <v>457</v>
      </c>
      <c r="V28" s="227">
        <v>873</v>
      </c>
      <c r="W28" s="228">
        <v>457</v>
      </c>
      <c r="X28" s="228"/>
      <c r="Y28" s="228"/>
      <c r="Z28" s="229">
        <f t="shared" si="1"/>
        <v>457</v>
      </c>
      <c r="AA28" s="262">
        <f t="shared" si="2"/>
        <v>10</v>
      </c>
      <c r="AB28" s="231">
        <f t="shared" si="8"/>
        <v>-2</v>
      </c>
      <c r="AC28" s="232"/>
      <c r="AD28" s="245">
        <f t="shared" si="4"/>
        <v>10</v>
      </c>
      <c r="AE28" s="233">
        <f t="shared" si="5"/>
        <v>-2</v>
      </c>
    </row>
    <row r="29" spans="1:31" ht="14.4" customHeight="1">
      <c r="A29" s="126"/>
      <c r="B29" s="214" t="s">
        <v>153</v>
      </c>
      <c r="C29" s="214" t="s">
        <v>154</v>
      </c>
      <c r="D29" s="215">
        <v>25659</v>
      </c>
      <c r="E29" s="215">
        <v>26245</v>
      </c>
      <c r="F29" s="215">
        <v>29</v>
      </c>
      <c r="G29" s="216">
        <v>102</v>
      </c>
      <c r="H29" s="217">
        <v>485</v>
      </c>
      <c r="I29" s="217">
        <f t="shared" si="6"/>
        <v>587</v>
      </c>
      <c r="J29" s="218">
        <f t="shared" si="7"/>
        <v>0.82623509369676318</v>
      </c>
      <c r="K29" s="219"/>
      <c r="L29" s="219"/>
      <c r="M29" s="220"/>
      <c r="N29" s="220"/>
      <c r="O29" s="221">
        <f t="shared" si="0"/>
        <v>0</v>
      </c>
      <c r="P29" s="222"/>
      <c r="Q29" s="223"/>
      <c r="R29" s="223"/>
      <c r="S29" s="224"/>
      <c r="T29" s="225">
        <v>584</v>
      </c>
      <c r="U29" s="226">
        <v>491</v>
      </c>
      <c r="V29" s="227">
        <v>584</v>
      </c>
      <c r="W29" s="228">
        <v>491</v>
      </c>
      <c r="X29" s="228"/>
      <c r="Y29" s="228"/>
      <c r="Z29" s="229">
        <f t="shared" si="1"/>
        <v>491</v>
      </c>
      <c r="AA29" s="230">
        <f t="shared" si="2"/>
        <v>-6</v>
      </c>
      <c r="AB29" s="231">
        <f t="shared" si="8"/>
        <v>3</v>
      </c>
      <c r="AC29" s="232"/>
      <c r="AD29" s="233">
        <f t="shared" si="4"/>
        <v>-6</v>
      </c>
      <c r="AE29" s="233">
        <f t="shared" si="5"/>
        <v>3</v>
      </c>
    </row>
    <row r="30" spans="1:31" ht="14.4" customHeight="1">
      <c r="A30" s="126"/>
      <c r="B30" s="214" t="s">
        <v>155</v>
      </c>
      <c r="C30" s="214" t="s">
        <v>156</v>
      </c>
      <c r="D30" s="215">
        <v>26247</v>
      </c>
      <c r="E30" s="215">
        <v>26913</v>
      </c>
      <c r="F30" s="215">
        <v>57</v>
      </c>
      <c r="G30" s="216">
        <v>162</v>
      </c>
      <c r="H30" s="217">
        <v>505</v>
      </c>
      <c r="I30" s="217">
        <f t="shared" si="6"/>
        <v>667</v>
      </c>
      <c r="J30" s="218">
        <f t="shared" si="7"/>
        <v>0.7571214392803598</v>
      </c>
      <c r="K30" s="219"/>
      <c r="L30" s="219"/>
      <c r="M30" s="220"/>
      <c r="N30" s="220"/>
      <c r="O30" s="221">
        <f t="shared" si="0"/>
        <v>0</v>
      </c>
      <c r="P30" s="222"/>
      <c r="Q30" s="223"/>
      <c r="R30" s="223"/>
      <c r="S30" s="224"/>
      <c r="T30" s="225">
        <v>666</v>
      </c>
      <c r="U30" s="226">
        <v>501</v>
      </c>
      <c r="V30" s="227">
        <v>666</v>
      </c>
      <c r="W30" s="228">
        <v>501</v>
      </c>
      <c r="X30" s="228"/>
      <c r="Y30" s="228"/>
      <c r="Z30" s="229">
        <f t="shared" si="1"/>
        <v>501</v>
      </c>
      <c r="AA30" s="230">
        <f t="shared" si="2"/>
        <v>4</v>
      </c>
      <c r="AB30" s="231">
        <f t="shared" si="8"/>
        <v>1</v>
      </c>
      <c r="AC30" s="232"/>
      <c r="AD30" s="233">
        <f t="shared" si="4"/>
        <v>4</v>
      </c>
      <c r="AE30" s="233">
        <f t="shared" si="5"/>
        <v>1</v>
      </c>
    </row>
    <row r="31" spans="1:31" ht="14.4" customHeight="1">
      <c r="A31" s="126"/>
      <c r="B31" s="214" t="s">
        <v>157</v>
      </c>
      <c r="C31" s="214" t="s">
        <v>158</v>
      </c>
      <c r="D31" s="215">
        <v>26915</v>
      </c>
      <c r="E31" s="215">
        <v>27841</v>
      </c>
      <c r="F31" s="215">
        <v>65</v>
      </c>
      <c r="G31" s="216">
        <v>184</v>
      </c>
      <c r="H31" s="217">
        <v>743</v>
      </c>
      <c r="I31" s="217">
        <f t="shared" si="6"/>
        <v>927</v>
      </c>
      <c r="J31" s="218">
        <f t="shared" si="7"/>
        <v>0.80151024811218985</v>
      </c>
      <c r="K31" s="219"/>
      <c r="L31" s="219"/>
      <c r="M31" s="220"/>
      <c r="N31" s="220"/>
      <c r="O31" s="221">
        <f t="shared" si="0"/>
        <v>0</v>
      </c>
      <c r="P31" s="222"/>
      <c r="Q31" s="223"/>
      <c r="R31" s="223"/>
      <c r="S31" s="224"/>
      <c r="T31" s="225">
        <v>926</v>
      </c>
      <c r="U31" s="226">
        <v>741</v>
      </c>
      <c r="V31" s="227">
        <v>926</v>
      </c>
      <c r="W31" s="228">
        <v>741</v>
      </c>
      <c r="X31" s="228"/>
      <c r="Y31" s="228"/>
      <c r="Z31" s="229">
        <f t="shared" si="1"/>
        <v>741</v>
      </c>
      <c r="AA31" s="230">
        <f t="shared" si="2"/>
        <v>2</v>
      </c>
      <c r="AB31" s="231">
        <f t="shared" si="8"/>
        <v>1</v>
      </c>
      <c r="AC31" s="232"/>
      <c r="AD31" s="233">
        <f t="shared" si="4"/>
        <v>2</v>
      </c>
      <c r="AE31" s="233">
        <f t="shared" si="5"/>
        <v>1</v>
      </c>
    </row>
    <row r="32" spans="1:31" ht="14.4" customHeight="1">
      <c r="A32" s="126"/>
      <c r="B32" s="214" t="s">
        <v>159</v>
      </c>
      <c r="C32" s="214" t="s">
        <v>160</v>
      </c>
      <c r="D32" s="215">
        <v>27843</v>
      </c>
      <c r="E32" s="215">
        <v>28674</v>
      </c>
      <c r="F32" s="257">
        <v>123</v>
      </c>
      <c r="G32" s="216">
        <v>274</v>
      </c>
      <c r="H32" s="217">
        <v>558</v>
      </c>
      <c r="I32" s="217">
        <f t="shared" si="6"/>
        <v>832</v>
      </c>
      <c r="J32" s="218">
        <f t="shared" si="7"/>
        <v>0.67067307692307687</v>
      </c>
      <c r="K32" s="219"/>
      <c r="L32" s="219"/>
      <c r="M32" s="220"/>
      <c r="N32" s="220"/>
      <c r="O32" s="221">
        <f t="shared" si="0"/>
        <v>0</v>
      </c>
      <c r="P32" s="222"/>
      <c r="Q32" s="223"/>
      <c r="R32" s="223"/>
      <c r="S32" s="224"/>
      <c r="T32" s="225">
        <v>830</v>
      </c>
      <c r="U32" s="226">
        <v>560</v>
      </c>
      <c r="V32" s="258">
        <v>829</v>
      </c>
      <c r="W32" s="263">
        <v>558</v>
      </c>
      <c r="X32" s="228"/>
      <c r="Y32" s="228"/>
      <c r="Z32" s="229">
        <f t="shared" si="1"/>
        <v>558</v>
      </c>
      <c r="AA32" s="230">
        <f t="shared" si="2"/>
        <v>-2</v>
      </c>
      <c r="AB32" s="231">
        <f t="shared" si="8"/>
        <v>2</v>
      </c>
      <c r="AC32" s="232"/>
      <c r="AD32" s="233">
        <f t="shared" si="4"/>
        <v>0</v>
      </c>
      <c r="AE32" s="233">
        <f t="shared" si="5"/>
        <v>3</v>
      </c>
    </row>
    <row r="33" spans="1:33" ht="14.4" customHeight="1">
      <c r="A33" s="126"/>
      <c r="B33" s="214" t="s">
        <v>161</v>
      </c>
      <c r="C33" s="214" t="s">
        <v>162</v>
      </c>
      <c r="D33" s="215">
        <v>28676</v>
      </c>
      <c r="E33" s="215">
        <v>29886</v>
      </c>
      <c r="F33" s="215">
        <v>64</v>
      </c>
      <c r="G33" s="216">
        <v>193</v>
      </c>
      <c r="H33" s="217">
        <v>1018</v>
      </c>
      <c r="I33" s="217">
        <f t="shared" si="6"/>
        <v>1211</v>
      </c>
      <c r="J33" s="218">
        <f t="shared" si="7"/>
        <v>0.84062758051197362</v>
      </c>
      <c r="K33" s="219"/>
      <c r="L33" s="219"/>
      <c r="M33" s="220"/>
      <c r="N33" s="220"/>
      <c r="O33" s="221">
        <f t="shared" si="0"/>
        <v>0</v>
      </c>
      <c r="P33" s="222"/>
      <c r="Q33" s="223"/>
      <c r="R33" s="223"/>
      <c r="S33" s="224"/>
      <c r="T33" s="225">
        <v>1205</v>
      </c>
      <c r="U33" s="226">
        <v>1018</v>
      </c>
      <c r="V33" s="227">
        <v>1205</v>
      </c>
      <c r="W33" s="228">
        <v>1018</v>
      </c>
      <c r="X33" s="228"/>
      <c r="Y33" s="228"/>
      <c r="Z33" s="229">
        <f t="shared" si="1"/>
        <v>1018</v>
      </c>
      <c r="AA33" s="230">
        <f t="shared" si="2"/>
        <v>0</v>
      </c>
      <c r="AB33" s="231">
        <f t="shared" si="8"/>
        <v>6</v>
      </c>
      <c r="AC33" s="232"/>
      <c r="AD33" s="233">
        <f t="shared" si="4"/>
        <v>0</v>
      </c>
      <c r="AE33" s="233">
        <f t="shared" si="5"/>
        <v>6</v>
      </c>
    </row>
    <row r="34" spans="1:33" ht="14.4" customHeight="1">
      <c r="A34" s="126"/>
      <c r="B34" s="214" t="s">
        <v>163</v>
      </c>
      <c r="C34" s="214" t="s">
        <v>164</v>
      </c>
      <c r="D34" s="215">
        <v>29888</v>
      </c>
      <c r="E34" s="215">
        <v>30595</v>
      </c>
      <c r="F34" s="215">
        <v>51</v>
      </c>
      <c r="G34" s="216">
        <v>149</v>
      </c>
      <c r="H34" s="217">
        <v>559</v>
      </c>
      <c r="I34" s="217">
        <f t="shared" si="6"/>
        <v>708</v>
      </c>
      <c r="J34" s="218">
        <f t="shared" si="7"/>
        <v>0.78954802259887003</v>
      </c>
      <c r="K34" s="219"/>
      <c r="L34" s="219"/>
      <c r="M34" s="220"/>
      <c r="N34" s="220"/>
      <c r="O34" s="221">
        <f t="shared" si="0"/>
        <v>0</v>
      </c>
      <c r="P34" s="222"/>
      <c r="Q34" s="223"/>
      <c r="R34" s="223"/>
      <c r="S34" s="224"/>
      <c r="T34" s="225">
        <v>703</v>
      </c>
      <c r="U34" s="226">
        <v>559</v>
      </c>
      <c r="V34" s="227">
        <v>703</v>
      </c>
      <c r="W34" s="228">
        <v>559</v>
      </c>
      <c r="X34" s="228"/>
      <c r="Y34" s="228"/>
      <c r="Z34" s="229">
        <f t="shared" si="1"/>
        <v>559</v>
      </c>
      <c r="AA34" s="230">
        <f t="shared" si="2"/>
        <v>0</v>
      </c>
      <c r="AB34" s="231">
        <f t="shared" si="8"/>
        <v>5</v>
      </c>
      <c r="AC34" s="232"/>
      <c r="AD34" s="233">
        <f t="shared" si="4"/>
        <v>0</v>
      </c>
      <c r="AE34" s="233">
        <f t="shared" si="5"/>
        <v>5</v>
      </c>
    </row>
    <row r="35" spans="1:33" ht="14.4" customHeight="1">
      <c r="A35" s="126"/>
      <c r="B35" s="214" t="s">
        <v>165</v>
      </c>
      <c r="C35" s="214" t="s">
        <v>166</v>
      </c>
      <c r="D35" s="215">
        <v>30597</v>
      </c>
      <c r="E35" s="215">
        <v>31079</v>
      </c>
      <c r="F35" s="215">
        <v>35</v>
      </c>
      <c r="G35" s="216">
        <v>78</v>
      </c>
      <c r="H35" s="217">
        <v>405</v>
      </c>
      <c r="I35" s="217">
        <f t="shared" si="6"/>
        <v>483</v>
      </c>
      <c r="J35" s="218">
        <f t="shared" si="7"/>
        <v>0.83850931677018636</v>
      </c>
      <c r="K35" s="219"/>
      <c r="L35" s="219"/>
      <c r="M35" s="220"/>
      <c r="N35" s="220"/>
      <c r="O35" s="221">
        <f t="shared" si="0"/>
        <v>0</v>
      </c>
      <c r="P35" s="222"/>
      <c r="Q35" s="223"/>
      <c r="R35" s="223"/>
      <c r="S35" s="224"/>
      <c r="T35" s="225">
        <v>478</v>
      </c>
      <c r="U35" s="226">
        <v>409</v>
      </c>
      <c r="V35" s="227">
        <v>478</v>
      </c>
      <c r="W35" s="228">
        <v>409</v>
      </c>
      <c r="X35" s="228"/>
      <c r="Y35" s="228"/>
      <c r="Z35" s="229">
        <f t="shared" si="1"/>
        <v>409</v>
      </c>
      <c r="AA35" s="230">
        <f t="shared" si="2"/>
        <v>-4</v>
      </c>
      <c r="AB35" s="231">
        <f t="shared" si="8"/>
        <v>5</v>
      </c>
      <c r="AC35" s="232"/>
      <c r="AD35" s="233">
        <f t="shared" si="4"/>
        <v>-4</v>
      </c>
      <c r="AE35" s="233">
        <f t="shared" si="5"/>
        <v>5</v>
      </c>
    </row>
    <row r="36" spans="1:33" ht="14.4" customHeight="1">
      <c r="A36" s="126"/>
      <c r="B36" s="214" t="s">
        <v>167</v>
      </c>
      <c r="C36" s="214" t="s">
        <v>168</v>
      </c>
      <c r="D36" s="215">
        <v>31081</v>
      </c>
      <c r="E36" s="215">
        <v>31986</v>
      </c>
      <c r="F36" s="215">
        <v>69</v>
      </c>
      <c r="G36" s="216">
        <v>179</v>
      </c>
      <c r="H36" s="217">
        <v>727</v>
      </c>
      <c r="I36" s="217">
        <f t="shared" si="6"/>
        <v>906</v>
      </c>
      <c r="J36" s="218">
        <f t="shared" si="7"/>
        <v>0.80242825607064017</v>
      </c>
      <c r="K36" s="219"/>
      <c r="L36" s="219"/>
      <c r="M36" s="220"/>
      <c r="N36" s="220"/>
      <c r="O36" s="221">
        <f t="shared" si="0"/>
        <v>0</v>
      </c>
      <c r="P36" s="222"/>
      <c r="Q36" s="223"/>
      <c r="R36" s="223"/>
      <c r="S36" s="224"/>
      <c r="T36" s="225">
        <v>901</v>
      </c>
      <c r="U36" s="226">
        <v>727</v>
      </c>
      <c r="V36" s="258">
        <v>902</v>
      </c>
      <c r="W36" s="228">
        <v>727</v>
      </c>
      <c r="X36" s="228"/>
      <c r="Y36" s="228"/>
      <c r="Z36" s="229">
        <f t="shared" si="1"/>
        <v>727</v>
      </c>
      <c r="AA36" s="230">
        <f t="shared" si="2"/>
        <v>0</v>
      </c>
      <c r="AB36" s="231">
        <f t="shared" si="8"/>
        <v>5</v>
      </c>
      <c r="AC36" s="232"/>
      <c r="AD36" s="233">
        <f t="shared" si="4"/>
        <v>0</v>
      </c>
      <c r="AE36" s="233">
        <f t="shared" si="5"/>
        <v>4</v>
      </c>
    </row>
    <row r="37" spans="1:33" ht="14.4" customHeight="1">
      <c r="A37" s="126"/>
      <c r="B37" s="214" t="s">
        <v>169</v>
      </c>
      <c r="C37" s="214" t="s">
        <v>170</v>
      </c>
      <c r="D37" s="215">
        <v>31988</v>
      </c>
      <c r="E37" s="215">
        <v>33153</v>
      </c>
      <c r="F37" s="257">
        <v>120</v>
      </c>
      <c r="G37" s="216">
        <v>317</v>
      </c>
      <c r="H37" s="217">
        <v>849</v>
      </c>
      <c r="I37" s="217">
        <f t="shared" si="6"/>
        <v>1166</v>
      </c>
      <c r="J37" s="218">
        <f t="shared" si="7"/>
        <v>0.72813036020583188</v>
      </c>
      <c r="K37" s="219"/>
      <c r="L37" s="219"/>
      <c r="M37" s="220"/>
      <c r="N37" s="220"/>
      <c r="O37" s="221">
        <f t="shared" si="0"/>
        <v>0</v>
      </c>
      <c r="P37" s="222"/>
      <c r="Q37" s="223"/>
      <c r="R37" s="223"/>
      <c r="S37" s="224"/>
      <c r="T37" s="225">
        <v>1162</v>
      </c>
      <c r="U37" s="226">
        <v>851</v>
      </c>
      <c r="V37" s="227">
        <v>1162</v>
      </c>
      <c r="W37" s="228">
        <v>851</v>
      </c>
      <c r="X37" s="228"/>
      <c r="Y37" s="228"/>
      <c r="Z37" s="229">
        <f t="shared" si="1"/>
        <v>851</v>
      </c>
      <c r="AA37" s="230">
        <f t="shared" si="2"/>
        <v>-2</v>
      </c>
      <c r="AB37" s="231">
        <f t="shared" si="8"/>
        <v>4</v>
      </c>
      <c r="AC37" s="232"/>
      <c r="AD37" s="233">
        <f t="shared" si="4"/>
        <v>-2</v>
      </c>
      <c r="AE37" s="233">
        <f t="shared" si="5"/>
        <v>4</v>
      </c>
      <c r="AG37" s="264"/>
    </row>
    <row r="38" spans="1:33" ht="14.4" customHeight="1">
      <c r="A38" s="126"/>
      <c r="B38" s="214" t="s">
        <v>171</v>
      </c>
      <c r="C38" s="214" t="s">
        <v>172</v>
      </c>
      <c r="D38" s="215">
        <v>33155</v>
      </c>
      <c r="E38" s="215">
        <v>33745</v>
      </c>
      <c r="F38" s="215">
        <v>27</v>
      </c>
      <c r="G38" s="216">
        <v>98</v>
      </c>
      <c r="H38" s="217">
        <v>493</v>
      </c>
      <c r="I38" s="217">
        <f t="shared" si="6"/>
        <v>591</v>
      </c>
      <c r="J38" s="218">
        <f t="shared" si="7"/>
        <v>0.83417935702199664</v>
      </c>
      <c r="K38" s="219"/>
      <c r="L38" s="219"/>
      <c r="M38" s="220"/>
      <c r="N38" s="220"/>
      <c r="O38" s="221">
        <f t="shared" si="0"/>
        <v>0</v>
      </c>
      <c r="P38" s="222"/>
      <c r="Q38" s="223"/>
      <c r="R38" s="223"/>
      <c r="S38" s="224"/>
      <c r="T38" s="225">
        <v>589</v>
      </c>
      <c r="U38" s="226">
        <v>491</v>
      </c>
      <c r="V38" s="227">
        <v>589</v>
      </c>
      <c r="W38" s="228">
        <v>491</v>
      </c>
      <c r="X38" s="228"/>
      <c r="Y38" s="228"/>
      <c r="Z38" s="229">
        <f t="shared" si="1"/>
        <v>491</v>
      </c>
      <c r="AA38" s="230">
        <f t="shared" si="2"/>
        <v>2</v>
      </c>
      <c r="AB38" s="231">
        <f t="shared" si="8"/>
        <v>2</v>
      </c>
      <c r="AC38" s="232"/>
      <c r="AD38" s="233">
        <f t="shared" si="4"/>
        <v>2</v>
      </c>
      <c r="AE38" s="233">
        <f t="shared" si="5"/>
        <v>2</v>
      </c>
    </row>
    <row r="39" spans="1:33" ht="14.4" customHeight="1">
      <c r="A39" s="126"/>
      <c r="B39" s="214" t="s">
        <v>173</v>
      </c>
      <c r="C39" s="214" t="s">
        <v>174</v>
      </c>
      <c r="D39" s="215">
        <v>33747</v>
      </c>
      <c r="E39" s="215">
        <v>34557</v>
      </c>
      <c r="F39" s="215">
        <v>37</v>
      </c>
      <c r="G39" s="216">
        <v>136</v>
      </c>
      <c r="H39" s="217">
        <v>675</v>
      </c>
      <c r="I39" s="217">
        <f t="shared" si="6"/>
        <v>811</v>
      </c>
      <c r="J39" s="218">
        <f t="shared" si="7"/>
        <v>0.83230579531442661</v>
      </c>
      <c r="K39" s="219"/>
      <c r="L39" s="219"/>
      <c r="M39" s="220"/>
      <c r="N39" s="220"/>
      <c r="O39" s="221">
        <f t="shared" si="0"/>
        <v>0</v>
      </c>
      <c r="P39" s="222"/>
      <c r="Q39" s="223"/>
      <c r="R39" s="223"/>
      <c r="S39" s="224"/>
      <c r="T39" s="225">
        <v>813</v>
      </c>
      <c r="U39" s="226">
        <v>675</v>
      </c>
      <c r="V39" s="227">
        <v>813</v>
      </c>
      <c r="W39" s="263">
        <v>677</v>
      </c>
      <c r="X39" s="228"/>
      <c r="Y39" s="228"/>
      <c r="Z39" s="229">
        <f t="shared" si="1"/>
        <v>677</v>
      </c>
      <c r="AA39" s="230">
        <f t="shared" si="2"/>
        <v>0</v>
      </c>
      <c r="AB39" s="231">
        <f t="shared" si="8"/>
        <v>-2</v>
      </c>
      <c r="AC39" s="232"/>
      <c r="AD39" s="233">
        <f t="shared" si="4"/>
        <v>-2</v>
      </c>
      <c r="AE39" s="233">
        <f t="shared" si="5"/>
        <v>-2</v>
      </c>
    </row>
    <row r="40" spans="1:33" ht="14.4" customHeight="1">
      <c r="A40" s="126"/>
      <c r="B40" s="214" t="s">
        <v>175</v>
      </c>
      <c r="C40" s="214" t="s">
        <v>176</v>
      </c>
      <c r="D40" s="215">
        <v>34559</v>
      </c>
      <c r="E40" s="215">
        <v>35415</v>
      </c>
      <c r="F40" s="215">
        <v>37</v>
      </c>
      <c r="G40" s="216">
        <v>120</v>
      </c>
      <c r="H40" s="217">
        <v>737</v>
      </c>
      <c r="I40" s="217">
        <f t="shared" si="6"/>
        <v>857</v>
      </c>
      <c r="J40" s="218">
        <f t="shared" si="7"/>
        <v>0.85997666277712947</v>
      </c>
      <c r="K40" s="219"/>
      <c r="L40" s="219"/>
      <c r="M40" s="220"/>
      <c r="N40" s="220"/>
      <c r="O40" s="221">
        <f t="shared" si="0"/>
        <v>0</v>
      </c>
      <c r="P40" s="222"/>
      <c r="Q40" s="223"/>
      <c r="R40" s="223"/>
      <c r="S40" s="224"/>
      <c r="T40" s="225">
        <v>856</v>
      </c>
      <c r="U40" s="226">
        <v>737</v>
      </c>
      <c r="V40" s="227">
        <v>856</v>
      </c>
      <c r="W40" s="228">
        <v>737</v>
      </c>
      <c r="X40" s="228"/>
      <c r="Y40" s="228"/>
      <c r="Z40" s="229">
        <f t="shared" si="1"/>
        <v>737</v>
      </c>
      <c r="AA40" s="230">
        <f t="shared" si="2"/>
        <v>0</v>
      </c>
      <c r="AB40" s="231">
        <f t="shared" si="8"/>
        <v>1</v>
      </c>
      <c r="AC40" s="232"/>
      <c r="AD40" s="233">
        <f t="shared" si="4"/>
        <v>0</v>
      </c>
      <c r="AE40" s="233">
        <f t="shared" si="5"/>
        <v>1</v>
      </c>
    </row>
    <row r="41" spans="1:33" ht="14.4" customHeight="1">
      <c r="A41" s="126"/>
      <c r="B41" s="214" t="s">
        <v>177</v>
      </c>
      <c r="C41" s="214" t="s">
        <v>178</v>
      </c>
      <c r="D41" s="215">
        <v>35417</v>
      </c>
      <c r="E41" s="215">
        <v>36157</v>
      </c>
      <c r="F41" s="215">
        <v>52</v>
      </c>
      <c r="G41" s="216">
        <v>153</v>
      </c>
      <c r="H41" s="217">
        <v>588</v>
      </c>
      <c r="I41" s="217">
        <f t="shared" si="6"/>
        <v>741</v>
      </c>
      <c r="J41" s="218">
        <f t="shared" si="7"/>
        <v>0.79352226720647778</v>
      </c>
      <c r="K41" s="219"/>
      <c r="L41" s="219"/>
      <c r="M41" s="220"/>
      <c r="N41" s="220"/>
      <c r="O41" s="221">
        <f t="shared" si="0"/>
        <v>0</v>
      </c>
      <c r="P41" s="222"/>
      <c r="Q41" s="223"/>
      <c r="R41" s="223"/>
      <c r="S41" s="224"/>
      <c r="T41" s="225">
        <v>739</v>
      </c>
      <c r="U41" s="226">
        <v>586</v>
      </c>
      <c r="V41" s="227">
        <v>739</v>
      </c>
      <c r="W41" s="228">
        <v>586</v>
      </c>
      <c r="X41" s="228"/>
      <c r="Y41" s="228"/>
      <c r="Z41" s="229">
        <f t="shared" si="1"/>
        <v>586</v>
      </c>
      <c r="AA41" s="230">
        <f t="shared" si="2"/>
        <v>2</v>
      </c>
      <c r="AB41" s="231">
        <f t="shared" si="8"/>
        <v>2</v>
      </c>
      <c r="AC41" s="232"/>
      <c r="AD41" s="233">
        <f t="shared" si="4"/>
        <v>2</v>
      </c>
      <c r="AE41" s="233">
        <f t="shared" si="5"/>
        <v>2</v>
      </c>
    </row>
    <row r="42" spans="1:33" ht="14.4" customHeight="1">
      <c r="A42" s="126"/>
      <c r="B42" s="214" t="s">
        <v>179</v>
      </c>
      <c r="C42" s="214" t="s">
        <v>180</v>
      </c>
      <c r="D42" s="215">
        <v>36159</v>
      </c>
      <c r="E42" s="215">
        <v>36951</v>
      </c>
      <c r="F42" s="215">
        <v>73</v>
      </c>
      <c r="G42" s="216">
        <v>176</v>
      </c>
      <c r="H42" s="217">
        <v>617</v>
      </c>
      <c r="I42" s="217">
        <f t="shared" si="6"/>
        <v>793</v>
      </c>
      <c r="J42" s="218">
        <f t="shared" si="7"/>
        <v>0.77805800756620425</v>
      </c>
      <c r="K42" s="219"/>
      <c r="L42" s="219"/>
      <c r="M42" s="220"/>
      <c r="N42" s="220"/>
      <c r="O42" s="221">
        <f t="shared" si="0"/>
        <v>0</v>
      </c>
      <c r="P42" s="222"/>
      <c r="Q42" s="223"/>
      <c r="R42" s="223"/>
      <c r="S42" s="224"/>
      <c r="T42" s="225">
        <v>793</v>
      </c>
      <c r="U42" s="226">
        <v>616</v>
      </c>
      <c r="V42" s="227">
        <v>793</v>
      </c>
      <c r="W42" s="228">
        <v>616</v>
      </c>
      <c r="X42" s="228"/>
      <c r="Y42" s="228"/>
      <c r="Z42" s="229">
        <f t="shared" si="1"/>
        <v>616</v>
      </c>
      <c r="AA42" s="230">
        <f t="shared" si="2"/>
        <v>1</v>
      </c>
      <c r="AB42" s="231">
        <f t="shared" si="8"/>
        <v>0</v>
      </c>
      <c r="AC42" s="232"/>
      <c r="AD42" s="233">
        <f t="shared" si="4"/>
        <v>1</v>
      </c>
      <c r="AE42" s="233">
        <f t="shared" si="5"/>
        <v>0</v>
      </c>
    </row>
    <row r="43" spans="1:33" ht="14.4" customHeight="1">
      <c r="A43" s="126"/>
      <c r="B43" s="214" t="s">
        <v>181</v>
      </c>
      <c r="C43" s="214" t="s">
        <v>182</v>
      </c>
      <c r="D43" s="215">
        <v>36953</v>
      </c>
      <c r="E43" s="215">
        <v>37700</v>
      </c>
      <c r="F43" s="215">
        <v>30</v>
      </c>
      <c r="G43" s="216">
        <v>127</v>
      </c>
      <c r="H43" s="217">
        <v>621</v>
      </c>
      <c r="I43" s="217">
        <f t="shared" si="6"/>
        <v>748</v>
      </c>
      <c r="J43" s="218">
        <f t="shared" si="7"/>
        <v>0.8302139037433155</v>
      </c>
      <c r="K43" s="219"/>
      <c r="L43" s="219"/>
      <c r="M43" s="220"/>
      <c r="N43" s="220"/>
      <c r="O43" s="221">
        <f t="shared" si="0"/>
        <v>0</v>
      </c>
      <c r="P43" s="222"/>
      <c r="Q43" s="223"/>
      <c r="R43" s="223"/>
      <c r="S43" s="224"/>
      <c r="T43" s="225">
        <v>748</v>
      </c>
      <c r="U43" s="226">
        <v>621</v>
      </c>
      <c r="V43" s="227">
        <v>748</v>
      </c>
      <c r="W43" s="228">
        <v>621</v>
      </c>
      <c r="X43" s="228"/>
      <c r="Y43" s="228"/>
      <c r="Z43" s="229">
        <f t="shared" si="1"/>
        <v>621</v>
      </c>
      <c r="AA43" s="230">
        <f t="shared" si="2"/>
        <v>0</v>
      </c>
      <c r="AB43" s="231">
        <f t="shared" si="8"/>
        <v>0</v>
      </c>
      <c r="AC43" s="232"/>
      <c r="AD43" s="233">
        <f t="shared" si="4"/>
        <v>0</v>
      </c>
      <c r="AE43" s="233">
        <f t="shared" si="5"/>
        <v>0</v>
      </c>
    </row>
    <row r="44" spans="1:33" ht="14.4" customHeight="1">
      <c r="A44" s="126"/>
      <c r="B44" s="214" t="s">
        <v>183</v>
      </c>
      <c r="C44" s="214" t="s">
        <v>184</v>
      </c>
      <c r="D44" s="215">
        <v>37702</v>
      </c>
      <c r="E44" s="215">
        <v>38165</v>
      </c>
      <c r="F44" s="215">
        <v>11</v>
      </c>
      <c r="G44" s="216">
        <v>52</v>
      </c>
      <c r="H44" s="217">
        <v>412</v>
      </c>
      <c r="I44" s="217">
        <f t="shared" si="6"/>
        <v>464</v>
      </c>
      <c r="J44" s="265">
        <f t="shared" si="7"/>
        <v>0.88793103448275867</v>
      </c>
      <c r="K44" s="219"/>
      <c r="L44" s="219"/>
      <c r="M44" s="220"/>
      <c r="N44" s="220"/>
      <c r="O44" s="221">
        <f t="shared" si="0"/>
        <v>0</v>
      </c>
      <c r="P44" s="222"/>
      <c r="Q44" s="223"/>
      <c r="R44" s="223"/>
      <c r="S44" s="224"/>
      <c r="T44" s="225">
        <v>463</v>
      </c>
      <c r="U44" s="226">
        <v>410</v>
      </c>
      <c r="V44" s="227">
        <v>463</v>
      </c>
      <c r="W44" s="228">
        <v>410</v>
      </c>
      <c r="X44" s="228"/>
      <c r="Y44" s="228"/>
      <c r="Z44" s="229">
        <f t="shared" si="1"/>
        <v>410</v>
      </c>
      <c r="AA44" s="230">
        <f t="shared" si="2"/>
        <v>2</v>
      </c>
      <c r="AB44" s="231">
        <f t="shared" si="8"/>
        <v>1</v>
      </c>
      <c r="AC44" s="232"/>
      <c r="AD44" s="233">
        <f t="shared" si="4"/>
        <v>2</v>
      </c>
      <c r="AE44" s="233">
        <f t="shared" si="5"/>
        <v>1</v>
      </c>
    </row>
    <row r="45" spans="1:33" ht="14.4" customHeight="1" thickBot="1">
      <c r="A45" s="126"/>
      <c r="B45" s="214" t="s">
        <v>185</v>
      </c>
      <c r="C45" s="214" t="s">
        <v>186</v>
      </c>
      <c r="D45" s="234">
        <v>38167</v>
      </c>
      <c r="E45" s="234">
        <v>39448</v>
      </c>
      <c r="F45" s="234">
        <v>64</v>
      </c>
      <c r="G45" s="236">
        <v>239</v>
      </c>
      <c r="H45" s="237">
        <v>1043</v>
      </c>
      <c r="I45" s="217">
        <f t="shared" si="6"/>
        <v>1282</v>
      </c>
      <c r="J45" s="218">
        <f t="shared" si="7"/>
        <v>0.8135725429017161</v>
      </c>
      <c r="K45" s="239"/>
      <c r="L45" s="239"/>
      <c r="M45" s="240"/>
      <c r="N45" s="240"/>
      <c r="O45" s="221">
        <f t="shared" si="0"/>
        <v>0</v>
      </c>
      <c r="P45" s="222"/>
      <c r="Q45" s="223"/>
      <c r="R45" s="223"/>
      <c r="S45" s="224"/>
      <c r="T45" s="225">
        <v>1279</v>
      </c>
      <c r="U45" s="226">
        <v>1043</v>
      </c>
      <c r="V45" s="241">
        <v>1279</v>
      </c>
      <c r="W45" s="242">
        <v>1043</v>
      </c>
      <c r="X45" s="242"/>
      <c r="Y45" s="242"/>
      <c r="Z45" s="229">
        <f t="shared" si="1"/>
        <v>1043</v>
      </c>
      <c r="AA45" s="230">
        <f t="shared" si="2"/>
        <v>0</v>
      </c>
      <c r="AB45" s="231">
        <f t="shared" si="8"/>
        <v>3</v>
      </c>
      <c r="AC45" s="244"/>
      <c r="AD45" s="233">
        <f t="shared" si="4"/>
        <v>0</v>
      </c>
      <c r="AE45" s="233">
        <f t="shared" si="5"/>
        <v>3</v>
      </c>
    </row>
    <row r="46" spans="1:33" ht="14.4" customHeight="1">
      <c r="A46" s="126"/>
      <c r="B46" s="214" t="s">
        <v>187</v>
      </c>
      <c r="C46" s="214" t="s">
        <v>188</v>
      </c>
      <c r="D46" s="246">
        <v>39450</v>
      </c>
      <c r="E46" s="246">
        <v>40489</v>
      </c>
      <c r="F46" s="246">
        <v>68</v>
      </c>
      <c r="G46" s="248">
        <v>214</v>
      </c>
      <c r="H46" s="249">
        <v>826</v>
      </c>
      <c r="I46" s="217">
        <f t="shared" si="6"/>
        <v>1040</v>
      </c>
      <c r="J46" s="218">
        <f t="shared" si="7"/>
        <v>0.79423076923076918</v>
      </c>
      <c r="K46" s="250"/>
      <c r="L46" s="250"/>
      <c r="M46" s="251"/>
      <c r="N46" s="251"/>
      <c r="O46" s="221">
        <f t="shared" si="0"/>
        <v>0</v>
      </c>
      <c r="P46" s="222"/>
      <c r="Q46" s="223"/>
      <c r="R46" s="223"/>
      <c r="S46" s="224"/>
      <c r="T46" s="225">
        <v>1037</v>
      </c>
      <c r="U46" s="226">
        <v>828</v>
      </c>
      <c r="V46" s="260">
        <v>1038</v>
      </c>
      <c r="W46" s="253">
        <v>828</v>
      </c>
      <c r="X46" s="253"/>
      <c r="Y46" s="253"/>
      <c r="Z46" s="229">
        <f t="shared" si="1"/>
        <v>828</v>
      </c>
      <c r="AA46" s="230">
        <f t="shared" si="2"/>
        <v>-2</v>
      </c>
      <c r="AB46" s="231">
        <f t="shared" si="8"/>
        <v>3</v>
      </c>
      <c r="AC46" s="254"/>
      <c r="AD46" s="233">
        <f t="shared" si="4"/>
        <v>-2</v>
      </c>
      <c r="AE46" s="233">
        <f t="shared" si="5"/>
        <v>2</v>
      </c>
    </row>
    <row r="47" spans="1:33" ht="15" customHeight="1">
      <c r="A47" s="126"/>
      <c r="B47" s="214" t="s">
        <v>189</v>
      </c>
      <c r="C47" s="214" t="s">
        <v>190</v>
      </c>
      <c r="D47" s="234">
        <v>40491</v>
      </c>
      <c r="E47" s="234">
        <v>41130</v>
      </c>
      <c r="F47" s="234">
        <v>70</v>
      </c>
      <c r="G47" s="236">
        <v>160</v>
      </c>
      <c r="H47" s="237">
        <v>480</v>
      </c>
      <c r="I47" s="217">
        <f t="shared" si="6"/>
        <v>640</v>
      </c>
      <c r="J47" s="218">
        <f t="shared" si="7"/>
        <v>0.75</v>
      </c>
      <c r="K47" s="239"/>
      <c r="L47" s="239"/>
      <c r="M47" s="240"/>
      <c r="N47" s="240"/>
      <c r="O47" s="221">
        <f t="shared" si="0"/>
        <v>0</v>
      </c>
      <c r="P47" s="222"/>
      <c r="Q47" s="223"/>
      <c r="R47" s="223"/>
      <c r="S47" s="224"/>
      <c r="T47" s="225">
        <v>635</v>
      </c>
      <c r="U47" s="226">
        <v>481</v>
      </c>
      <c r="V47" s="255">
        <v>636</v>
      </c>
      <c r="W47" s="242">
        <v>481</v>
      </c>
      <c r="X47" s="242"/>
      <c r="Y47" s="242"/>
      <c r="Z47" s="229">
        <f t="shared" si="1"/>
        <v>481</v>
      </c>
      <c r="AA47" s="230">
        <f t="shared" si="2"/>
        <v>-1</v>
      </c>
      <c r="AB47" s="231">
        <f t="shared" si="8"/>
        <v>5</v>
      </c>
      <c r="AC47" s="256"/>
      <c r="AD47" s="233">
        <f t="shared" si="4"/>
        <v>-1</v>
      </c>
      <c r="AE47" s="233">
        <f t="shared" si="5"/>
        <v>4</v>
      </c>
    </row>
    <row r="48" spans="1:33" ht="14.4" customHeight="1">
      <c r="A48" s="126"/>
      <c r="B48" s="214" t="s">
        <v>191</v>
      </c>
      <c r="C48" s="214" t="s">
        <v>192</v>
      </c>
      <c r="D48" s="215">
        <v>41132</v>
      </c>
      <c r="E48" s="215">
        <v>41915</v>
      </c>
      <c r="F48" s="215">
        <v>13</v>
      </c>
      <c r="G48" s="216">
        <v>105</v>
      </c>
      <c r="H48" s="217">
        <v>679</v>
      </c>
      <c r="I48" s="217">
        <f t="shared" si="6"/>
        <v>784</v>
      </c>
      <c r="J48" s="265">
        <f t="shared" si="7"/>
        <v>0.8660714285714286</v>
      </c>
      <c r="K48" s="219"/>
      <c r="L48" s="219"/>
      <c r="M48" s="220"/>
      <c r="N48" s="220"/>
      <c r="O48" s="221">
        <f t="shared" si="0"/>
        <v>0</v>
      </c>
      <c r="P48" s="222"/>
      <c r="Q48" s="223"/>
      <c r="R48" s="223"/>
      <c r="S48" s="224"/>
      <c r="T48" s="225">
        <v>785</v>
      </c>
      <c r="U48" s="226">
        <v>680</v>
      </c>
      <c r="V48" s="227">
        <v>785</v>
      </c>
      <c r="W48" s="228">
        <v>680</v>
      </c>
      <c r="X48" s="228"/>
      <c r="Y48" s="228"/>
      <c r="Z48" s="229">
        <f t="shared" si="1"/>
        <v>680</v>
      </c>
      <c r="AA48" s="230">
        <f t="shared" si="2"/>
        <v>-1</v>
      </c>
      <c r="AB48" s="231">
        <f t="shared" si="8"/>
        <v>-1</v>
      </c>
      <c r="AC48" s="232"/>
      <c r="AD48" s="233">
        <f t="shared" si="4"/>
        <v>-1</v>
      </c>
      <c r="AE48" s="233">
        <f t="shared" si="5"/>
        <v>-1</v>
      </c>
    </row>
    <row r="49" spans="1:31" ht="14.4" customHeight="1">
      <c r="A49" s="126"/>
      <c r="B49" s="214" t="s">
        <v>193</v>
      </c>
      <c r="C49" s="214" t="s">
        <v>194</v>
      </c>
      <c r="D49" s="266">
        <v>41917</v>
      </c>
      <c r="E49" s="266">
        <v>42960</v>
      </c>
      <c r="F49" s="267">
        <v>138</v>
      </c>
      <c r="G49" s="268">
        <v>301</v>
      </c>
      <c r="H49" s="269">
        <v>743</v>
      </c>
      <c r="I49" s="217">
        <f t="shared" si="6"/>
        <v>1044</v>
      </c>
      <c r="J49" s="218">
        <f t="shared" si="7"/>
        <v>0.71168582375478928</v>
      </c>
      <c r="K49" s="270"/>
      <c r="L49" s="270"/>
      <c r="M49" s="271"/>
      <c r="N49" s="271"/>
      <c r="O49" s="221">
        <f t="shared" si="0"/>
        <v>0</v>
      </c>
      <c r="P49" s="222"/>
      <c r="Q49" s="223"/>
      <c r="R49" s="223"/>
      <c r="S49" s="224"/>
      <c r="T49" s="225">
        <v>1043</v>
      </c>
      <c r="U49" s="226">
        <v>741</v>
      </c>
      <c r="V49" s="272">
        <v>1044</v>
      </c>
      <c r="W49" s="273">
        <v>741</v>
      </c>
      <c r="X49" s="273"/>
      <c r="Y49" s="273"/>
      <c r="Z49" s="229">
        <f t="shared" si="1"/>
        <v>741</v>
      </c>
      <c r="AA49" s="230">
        <f t="shared" si="2"/>
        <v>2</v>
      </c>
      <c r="AB49" s="231">
        <f t="shared" si="8"/>
        <v>1</v>
      </c>
      <c r="AC49" s="256"/>
      <c r="AD49" s="233">
        <f t="shared" si="4"/>
        <v>2</v>
      </c>
      <c r="AE49" s="233">
        <f t="shared" si="5"/>
        <v>0</v>
      </c>
    </row>
    <row r="50" spans="1:31" ht="14.4" customHeight="1">
      <c r="A50" s="126"/>
      <c r="B50" s="214" t="s">
        <v>195</v>
      </c>
      <c r="C50" s="214" t="s">
        <v>196</v>
      </c>
      <c r="D50" s="266">
        <v>42962</v>
      </c>
      <c r="E50" s="266">
        <v>43956</v>
      </c>
      <c r="F50" s="266">
        <v>40</v>
      </c>
      <c r="G50" s="268">
        <v>138</v>
      </c>
      <c r="H50" s="269">
        <v>857</v>
      </c>
      <c r="I50" s="217">
        <f t="shared" si="6"/>
        <v>995</v>
      </c>
      <c r="J50" s="218">
        <f t="shared" si="7"/>
        <v>0.86130653266331658</v>
      </c>
      <c r="K50" s="270"/>
      <c r="L50" s="270"/>
      <c r="M50" s="271"/>
      <c r="N50" s="271"/>
      <c r="O50" s="221">
        <f t="shared" si="0"/>
        <v>0</v>
      </c>
      <c r="P50" s="222"/>
      <c r="Q50" s="223"/>
      <c r="R50" s="223"/>
      <c r="S50" s="224"/>
      <c r="T50" s="225">
        <v>979</v>
      </c>
      <c r="U50" s="226">
        <v>854</v>
      </c>
      <c r="V50" s="274">
        <v>979</v>
      </c>
      <c r="W50" s="273">
        <v>854</v>
      </c>
      <c r="X50" s="273"/>
      <c r="Y50" s="273"/>
      <c r="Z50" s="229">
        <f t="shared" si="1"/>
        <v>854</v>
      </c>
      <c r="AA50" s="230">
        <f t="shared" si="2"/>
        <v>3</v>
      </c>
      <c r="AB50" s="243">
        <f t="shared" si="8"/>
        <v>16</v>
      </c>
      <c r="AC50" s="256"/>
      <c r="AD50" s="233">
        <f t="shared" si="4"/>
        <v>3</v>
      </c>
      <c r="AE50" s="245">
        <f t="shared" si="5"/>
        <v>16</v>
      </c>
    </row>
    <row r="51" spans="1:31" ht="14.4" customHeight="1">
      <c r="A51" s="126"/>
      <c r="B51" s="214" t="s">
        <v>197</v>
      </c>
      <c r="C51" s="214" t="s">
        <v>198</v>
      </c>
      <c r="D51" s="266">
        <v>43958</v>
      </c>
      <c r="E51" s="266">
        <v>44931</v>
      </c>
      <c r="F51" s="266">
        <v>47</v>
      </c>
      <c r="G51" s="268">
        <v>153</v>
      </c>
      <c r="H51" s="269">
        <v>821</v>
      </c>
      <c r="I51" s="217">
        <f t="shared" si="6"/>
        <v>974</v>
      </c>
      <c r="J51" s="218">
        <f t="shared" si="7"/>
        <v>0.84291581108829572</v>
      </c>
      <c r="K51" s="270"/>
      <c r="L51" s="270"/>
      <c r="M51" s="271"/>
      <c r="N51" s="271"/>
      <c r="O51" s="221">
        <f t="shared" si="0"/>
        <v>0</v>
      </c>
      <c r="P51" s="222"/>
      <c r="Q51" s="223"/>
      <c r="R51" s="223"/>
      <c r="S51" s="224"/>
      <c r="T51" s="225">
        <v>977</v>
      </c>
      <c r="U51" s="226">
        <v>817</v>
      </c>
      <c r="V51" s="274">
        <v>977</v>
      </c>
      <c r="W51" s="273">
        <v>817</v>
      </c>
      <c r="X51" s="273"/>
      <c r="Y51" s="273"/>
      <c r="Z51" s="229">
        <f t="shared" si="1"/>
        <v>817</v>
      </c>
      <c r="AA51" s="230">
        <f t="shared" si="2"/>
        <v>4</v>
      </c>
      <c r="AB51" s="231">
        <f t="shared" si="8"/>
        <v>-3</v>
      </c>
      <c r="AC51" s="256"/>
      <c r="AD51" s="233">
        <f t="shared" si="4"/>
        <v>4</v>
      </c>
      <c r="AE51" s="233">
        <f t="shared" si="5"/>
        <v>-3</v>
      </c>
    </row>
    <row r="52" spans="1:31" ht="14.4" customHeight="1">
      <c r="A52" s="126"/>
      <c r="B52" s="214" t="s">
        <v>199</v>
      </c>
      <c r="C52" s="214" t="s">
        <v>200</v>
      </c>
      <c r="D52" s="266">
        <v>44933</v>
      </c>
      <c r="E52" s="266">
        <v>45523</v>
      </c>
      <c r="F52" s="266">
        <v>20</v>
      </c>
      <c r="G52" s="268">
        <v>86</v>
      </c>
      <c r="H52" s="269">
        <v>505</v>
      </c>
      <c r="I52" s="217">
        <f t="shared" si="6"/>
        <v>591</v>
      </c>
      <c r="J52" s="218">
        <f t="shared" si="7"/>
        <v>0.85448392554991537</v>
      </c>
      <c r="K52" s="270"/>
      <c r="L52" s="270"/>
      <c r="M52" s="271"/>
      <c r="N52" s="271"/>
      <c r="O52" s="221">
        <f t="shared" si="0"/>
        <v>0</v>
      </c>
      <c r="P52" s="222"/>
      <c r="Q52" s="223"/>
      <c r="R52" s="223"/>
      <c r="S52" s="224"/>
      <c r="T52" s="225">
        <v>590</v>
      </c>
      <c r="U52" s="226">
        <v>505</v>
      </c>
      <c r="V52" s="274">
        <v>590</v>
      </c>
      <c r="W52" s="273">
        <v>505</v>
      </c>
      <c r="X52" s="275"/>
      <c r="Y52" s="273"/>
      <c r="Z52" s="229">
        <f t="shared" si="1"/>
        <v>505</v>
      </c>
      <c r="AA52" s="230">
        <f t="shared" si="2"/>
        <v>0</v>
      </c>
      <c r="AB52" s="231">
        <f t="shared" si="8"/>
        <v>1</v>
      </c>
      <c r="AC52" s="256"/>
      <c r="AD52" s="233">
        <f t="shared" si="4"/>
        <v>0</v>
      </c>
      <c r="AE52" s="233">
        <f t="shared" si="5"/>
        <v>1</v>
      </c>
    </row>
    <row r="53" spans="1:31" ht="14.4" customHeight="1">
      <c r="A53" s="126"/>
      <c r="B53" s="214" t="s">
        <v>201</v>
      </c>
      <c r="C53" s="214" t="s">
        <v>202</v>
      </c>
      <c r="D53" s="266">
        <v>45525</v>
      </c>
      <c r="E53" s="266">
        <v>46544</v>
      </c>
      <c r="F53" s="266">
        <v>39</v>
      </c>
      <c r="G53" s="268">
        <v>116</v>
      </c>
      <c r="H53" s="269">
        <v>904</v>
      </c>
      <c r="I53" s="217">
        <f t="shared" si="6"/>
        <v>1020</v>
      </c>
      <c r="J53" s="265">
        <f t="shared" si="7"/>
        <v>0.88627450980392153</v>
      </c>
      <c r="K53" s="270"/>
      <c r="L53" s="270"/>
      <c r="M53" s="271"/>
      <c r="N53" s="271"/>
      <c r="O53" s="221">
        <f t="shared" si="0"/>
        <v>0</v>
      </c>
      <c r="P53" s="222"/>
      <c r="Q53" s="223"/>
      <c r="R53" s="223"/>
      <c r="S53" s="224"/>
      <c r="T53" s="225">
        <v>1020</v>
      </c>
      <c r="U53" s="226">
        <v>905</v>
      </c>
      <c r="V53" s="274">
        <v>1020</v>
      </c>
      <c r="W53" s="273">
        <v>905</v>
      </c>
      <c r="X53" s="273"/>
      <c r="Y53" s="273"/>
      <c r="Z53" s="229">
        <f t="shared" si="1"/>
        <v>905</v>
      </c>
      <c r="AA53" s="230">
        <f t="shared" si="2"/>
        <v>-1</v>
      </c>
      <c r="AB53" s="231">
        <f t="shared" si="8"/>
        <v>0</v>
      </c>
      <c r="AC53" s="256"/>
      <c r="AD53" s="233">
        <f t="shared" si="4"/>
        <v>-1</v>
      </c>
      <c r="AE53" s="233">
        <f t="shared" si="5"/>
        <v>0</v>
      </c>
    </row>
    <row r="54" spans="1:31" ht="14.4" customHeight="1">
      <c r="A54" s="126"/>
      <c r="B54" s="214" t="s">
        <v>203</v>
      </c>
      <c r="C54" s="214" t="s">
        <v>204</v>
      </c>
      <c r="D54" s="266">
        <v>46546</v>
      </c>
      <c r="E54" s="266">
        <v>47364</v>
      </c>
      <c r="F54" s="266">
        <v>47</v>
      </c>
      <c r="G54" s="268">
        <v>146</v>
      </c>
      <c r="H54" s="269">
        <v>673</v>
      </c>
      <c r="I54" s="217">
        <f t="shared" si="6"/>
        <v>819</v>
      </c>
      <c r="J54" s="218">
        <f t="shared" si="7"/>
        <v>0.8217338217338217</v>
      </c>
      <c r="K54" s="270"/>
      <c r="L54" s="270"/>
      <c r="M54" s="271"/>
      <c r="N54" s="271"/>
      <c r="O54" s="221">
        <f t="shared" si="0"/>
        <v>0</v>
      </c>
      <c r="P54" s="222"/>
      <c r="Q54" s="223"/>
      <c r="R54" s="223"/>
      <c r="S54" s="224"/>
      <c r="T54" s="225">
        <v>821</v>
      </c>
      <c r="U54" s="226">
        <v>675</v>
      </c>
      <c r="V54" s="274">
        <v>821</v>
      </c>
      <c r="W54" s="273">
        <v>675</v>
      </c>
      <c r="X54" s="273"/>
      <c r="Y54" s="273"/>
      <c r="Z54" s="229">
        <f t="shared" si="1"/>
        <v>675</v>
      </c>
      <c r="AA54" s="230">
        <f t="shared" si="2"/>
        <v>-2</v>
      </c>
      <c r="AB54" s="231">
        <f t="shared" si="8"/>
        <v>-2</v>
      </c>
      <c r="AC54" s="256"/>
      <c r="AD54" s="233">
        <f t="shared" si="4"/>
        <v>-2</v>
      </c>
      <c r="AE54" s="233">
        <f t="shared" si="5"/>
        <v>-2</v>
      </c>
    </row>
    <row r="55" spans="1:31" ht="14.4" customHeight="1">
      <c r="A55" s="126"/>
      <c r="B55" s="214" t="s">
        <v>205</v>
      </c>
      <c r="C55" s="214" t="s">
        <v>206</v>
      </c>
      <c r="D55" s="266">
        <v>47366</v>
      </c>
      <c r="E55" s="266">
        <v>48008</v>
      </c>
      <c r="F55" s="266">
        <v>27</v>
      </c>
      <c r="G55" s="268">
        <v>83</v>
      </c>
      <c r="H55" s="269">
        <v>560</v>
      </c>
      <c r="I55" s="217">
        <f t="shared" si="6"/>
        <v>643</v>
      </c>
      <c r="J55" s="265">
        <f t="shared" si="7"/>
        <v>0.87091757387247282</v>
      </c>
      <c r="K55" s="270"/>
      <c r="L55" s="270"/>
      <c r="M55" s="271"/>
      <c r="N55" s="271"/>
      <c r="O55" s="221">
        <f t="shared" si="0"/>
        <v>0</v>
      </c>
      <c r="P55" s="222"/>
      <c r="Q55" s="223"/>
      <c r="R55" s="223"/>
      <c r="S55" s="224"/>
      <c r="T55" s="225">
        <v>642</v>
      </c>
      <c r="U55" s="226">
        <v>560</v>
      </c>
      <c r="V55" s="272">
        <v>641</v>
      </c>
      <c r="W55" s="273">
        <v>560</v>
      </c>
      <c r="X55" s="273"/>
      <c r="Y55" s="273"/>
      <c r="Z55" s="229">
        <f t="shared" si="1"/>
        <v>560</v>
      </c>
      <c r="AA55" s="230">
        <f t="shared" si="2"/>
        <v>0</v>
      </c>
      <c r="AB55" s="231">
        <f t="shared" si="8"/>
        <v>1</v>
      </c>
      <c r="AC55" s="256"/>
      <c r="AD55" s="233">
        <f t="shared" si="4"/>
        <v>0</v>
      </c>
      <c r="AE55" s="233">
        <f t="shared" si="5"/>
        <v>2</v>
      </c>
    </row>
    <row r="56" spans="1:31" ht="14.4" customHeight="1">
      <c r="A56" s="126"/>
      <c r="B56" s="214" t="s">
        <v>207</v>
      </c>
      <c r="C56" s="214" t="s">
        <v>208</v>
      </c>
      <c r="D56" s="266">
        <v>48010</v>
      </c>
      <c r="E56" s="266">
        <v>48850</v>
      </c>
      <c r="F56" s="266">
        <v>46</v>
      </c>
      <c r="G56" s="268">
        <v>151</v>
      </c>
      <c r="H56" s="269">
        <v>690</v>
      </c>
      <c r="I56" s="217">
        <f t="shared" si="6"/>
        <v>841</v>
      </c>
      <c r="J56" s="218">
        <f t="shared" si="7"/>
        <v>0.82045184304399521</v>
      </c>
      <c r="K56" s="270"/>
      <c r="L56" s="270"/>
      <c r="M56" s="271"/>
      <c r="N56" s="271"/>
      <c r="O56" s="221">
        <f t="shared" si="0"/>
        <v>0</v>
      </c>
      <c r="P56" s="222"/>
      <c r="Q56" s="223"/>
      <c r="R56" s="223"/>
      <c r="S56" s="224"/>
      <c r="T56" s="225">
        <v>833</v>
      </c>
      <c r="U56" s="226">
        <v>693</v>
      </c>
      <c r="V56" s="274">
        <v>833</v>
      </c>
      <c r="W56" s="273">
        <v>693</v>
      </c>
      <c r="X56" s="273"/>
      <c r="Y56" s="273"/>
      <c r="Z56" s="229">
        <f t="shared" si="1"/>
        <v>693</v>
      </c>
      <c r="AA56" s="230">
        <f t="shared" si="2"/>
        <v>-3</v>
      </c>
      <c r="AB56" s="231">
        <f t="shared" si="8"/>
        <v>8</v>
      </c>
      <c r="AC56" s="256"/>
      <c r="AD56" s="233">
        <f t="shared" si="4"/>
        <v>-3</v>
      </c>
      <c r="AE56" s="233">
        <f t="shared" si="5"/>
        <v>8</v>
      </c>
    </row>
    <row r="57" spans="1:31" ht="14.4" customHeight="1" thickBot="1">
      <c r="A57" s="126"/>
      <c r="B57" s="214" t="s">
        <v>209</v>
      </c>
      <c r="C57" s="214" t="s">
        <v>210</v>
      </c>
      <c r="D57" s="215">
        <v>48852</v>
      </c>
      <c r="E57" s="215">
        <v>49567</v>
      </c>
      <c r="F57" s="215">
        <v>26</v>
      </c>
      <c r="G57" s="216">
        <v>118</v>
      </c>
      <c r="H57" s="217">
        <v>598</v>
      </c>
      <c r="I57" s="217">
        <f t="shared" si="6"/>
        <v>716</v>
      </c>
      <c r="J57" s="218">
        <f t="shared" si="7"/>
        <v>0.83519553072625696</v>
      </c>
      <c r="K57" s="219"/>
      <c r="L57" s="219"/>
      <c r="M57" s="220"/>
      <c r="N57" s="220"/>
      <c r="O57" s="221">
        <f t="shared" si="0"/>
        <v>0</v>
      </c>
      <c r="P57" s="222"/>
      <c r="Q57" s="223"/>
      <c r="R57" s="223"/>
      <c r="S57" s="224"/>
      <c r="T57" s="225">
        <v>713</v>
      </c>
      <c r="U57" s="226">
        <v>605</v>
      </c>
      <c r="V57" s="227">
        <v>713</v>
      </c>
      <c r="W57" s="228">
        <v>605</v>
      </c>
      <c r="X57" s="228"/>
      <c r="Y57" s="228"/>
      <c r="Z57" s="229">
        <f t="shared" si="1"/>
        <v>605</v>
      </c>
      <c r="AA57" s="230">
        <f t="shared" si="2"/>
        <v>-7</v>
      </c>
      <c r="AB57" s="231">
        <f t="shared" si="8"/>
        <v>3</v>
      </c>
      <c r="AC57" s="276"/>
      <c r="AD57" s="233">
        <f t="shared" si="4"/>
        <v>-7</v>
      </c>
      <c r="AE57" s="233">
        <f t="shared" si="5"/>
        <v>3</v>
      </c>
    </row>
    <row r="58" spans="1:31" ht="14.4" customHeight="1">
      <c r="A58" s="126"/>
      <c r="B58" s="214" t="s">
        <v>211</v>
      </c>
      <c r="C58" s="214" t="s">
        <v>212</v>
      </c>
      <c r="D58" s="215">
        <v>49569</v>
      </c>
      <c r="E58" s="215">
        <v>50048</v>
      </c>
      <c r="F58" s="215">
        <v>29</v>
      </c>
      <c r="G58" s="216">
        <v>90</v>
      </c>
      <c r="H58" s="217">
        <v>390</v>
      </c>
      <c r="I58" s="217">
        <f t="shared" si="6"/>
        <v>480</v>
      </c>
      <c r="J58" s="218">
        <f t="shared" si="7"/>
        <v>0.8125</v>
      </c>
      <c r="K58" s="219"/>
      <c r="L58" s="219"/>
      <c r="M58" s="220"/>
      <c r="N58" s="220"/>
      <c r="O58" s="221">
        <f t="shared" si="0"/>
        <v>0</v>
      </c>
      <c r="P58" s="222"/>
      <c r="Q58" s="223"/>
      <c r="R58" s="223"/>
      <c r="S58" s="224"/>
      <c r="T58" s="225">
        <v>477</v>
      </c>
      <c r="U58" s="226">
        <v>388</v>
      </c>
      <c r="V58" s="227">
        <v>477</v>
      </c>
      <c r="W58" s="228">
        <v>388</v>
      </c>
      <c r="X58" s="228"/>
      <c r="Y58" s="228"/>
      <c r="Z58" s="229">
        <f t="shared" si="1"/>
        <v>388</v>
      </c>
      <c r="AA58" s="230">
        <f t="shared" si="2"/>
        <v>2</v>
      </c>
      <c r="AB58" s="231">
        <f t="shared" si="8"/>
        <v>3</v>
      </c>
      <c r="AC58" s="277"/>
      <c r="AD58" s="233">
        <f t="shared" si="4"/>
        <v>2</v>
      </c>
      <c r="AE58" s="233">
        <f t="shared" si="5"/>
        <v>3</v>
      </c>
    </row>
    <row r="59" spans="1:31" ht="14.4" customHeight="1">
      <c r="A59" s="126"/>
      <c r="B59" s="214" t="s">
        <v>213</v>
      </c>
      <c r="C59" s="214" t="s">
        <v>214</v>
      </c>
      <c r="D59" s="215">
        <v>50050</v>
      </c>
      <c r="E59" s="215">
        <v>50746</v>
      </c>
      <c r="F59" s="215">
        <v>28</v>
      </c>
      <c r="G59" s="216">
        <v>102</v>
      </c>
      <c r="H59" s="217">
        <v>595</v>
      </c>
      <c r="I59" s="217">
        <f t="shared" si="6"/>
        <v>697</v>
      </c>
      <c r="J59" s="218">
        <f t="shared" si="7"/>
        <v>0.85365853658536583</v>
      </c>
      <c r="K59" s="219"/>
      <c r="L59" s="219"/>
      <c r="M59" s="220"/>
      <c r="N59" s="220"/>
      <c r="O59" s="221">
        <f t="shared" si="0"/>
        <v>0</v>
      </c>
      <c r="P59" s="222"/>
      <c r="Q59" s="223"/>
      <c r="R59" s="223"/>
      <c r="S59" s="224"/>
      <c r="T59" s="225">
        <v>697</v>
      </c>
      <c r="U59" s="226">
        <v>594</v>
      </c>
      <c r="V59" s="258">
        <v>696</v>
      </c>
      <c r="W59" s="228">
        <v>594</v>
      </c>
      <c r="X59" s="228"/>
      <c r="Y59" s="228"/>
      <c r="Z59" s="229">
        <f t="shared" si="1"/>
        <v>594</v>
      </c>
      <c r="AA59" s="230">
        <f t="shared" si="2"/>
        <v>1</v>
      </c>
      <c r="AB59" s="231">
        <f t="shared" si="8"/>
        <v>0</v>
      </c>
      <c r="AC59" s="232"/>
      <c r="AD59" s="233">
        <f t="shared" si="4"/>
        <v>1</v>
      </c>
      <c r="AE59" s="233">
        <f t="shared" si="5"/>
        <v>1</v>
      </c>
    </row>
    <row r="60" spans="1:31" ht="14.4" customHeight="1">
      <c r="A60" s="126"/>
      <c r="B60" s="214" t="s">
        <v>215</v>
      </c>
      <c r="C60" s="214" t="s">
        <v>216</v>
      </c>
      <c r="D60" s="215">
        <v>50748</v>
      </c>
      <c r="E60" s="215">
        <v>51560</v>
      </c>
      <c r="F60" s="215">
        <v>50</v>
      </c>
      <c r="G60" s="216">
        <v>156</v>
      </c>
      <c r="H60" s="217">
        <v>657</v>
      </c>
      <c r="I60" s="217">
        <f t="shared" si="6"/>
        <v>813</v>
      </c>
      <c r="J60" s="218">
        <f t="shared" si="7"/>
        <v>0.80811808118081185</v>
      </c>
      <c r="K60" s="219"/>
      <c r="L60" s="219"/>
      <c r="M60" s="220"/>
      <c r="N60" s="220"/>
      <c r="O60" s="221">
        <f t="shared" si="0"/>
        <v>0</v>
      </c>
      <c r="P60" s="222"/>
      <c r="Q60" s="223"/>
      <c r="R60" s="223"/>
      <c r="S60" s="224"/>
      <c r="T60" s="225">
        <v>808</v>
      </c>
      <c r="U60" s="226">
        <v>650</v>
      </c>
      <c r="V60" s="227">
        <v>808</v>
      </c>
      <c r="W60" s="228">
        <v>650</v>
      </c>
      <c r="X60" s="228"/>
      <c r="Y60" s="228"/>
      <c r="Z60" s="229">
        <f t="shared" si="1"/>
        <v>650</v>
      </c>
      <c r="AA60" s="230">
        <f t="shared" si="2"/>
        <v>7</v>
      </c>
      <c r="AB60" s="231">
        <f t="shared" si="8"/>
        <v>5</v>
      </c>
      <c r="AC60" s="232"/>
      <c r="AD60" s="233">
        <f t="shared" si="4"/>
        <v>7</v>
      </c>
      <c r="AE60" s="233">
        <f t="shared" si="5"/>
        <v>5</v>
      </c>
    </row>
    <row r="61" spans="1:31" ht="14.4" customHeight="1">
      <c r="A61" s="126"/>
      <c r="B61" s="214" t="s">
        <v>217</v>
      </c>
      <c r="C61" s="214" t="s">
        <v>218</v>
      </c>
      <c r="D61" s="215">
        <v>51562</v>
      </c>
      <c r="E61" s="215">
        <v>52117</v>
      </c>
      <c r="F61" s="215">
        <v>53</v>
      </c>
      <c r="G61" s="216">
        <v>129</v>
      </c>
      <c r="H61" s="217">
        <v>427</v>
      </c>
      <c r="I61" s="217">
        <f t="shared" si="6"/>
        <v>556</v>
      </c>
      <c r="J61" s="218">
        <f t="shared" si="7"/>
        <v>0.76798561151079137</v>
      </c>
      <c r="K61" s="219"/>
      <c r="L61" s="219"/>
      <c r="M61" s="220"/>
      <c r="N61" s="220"/>
      <c r="O61" s="221">
        <f t="shared" si="0"/>
        <v>0</v>
      </c>
      <c r="P61" s="222"/>
      <c r="Q61" s="223"/>
      <c r="R61" s="223"/>
      <c r="S61" s="224"/>
      <c r="T61" s="225">
        <v>553</v>
      </c>
      <c r="U61" s="226">
        <v>426</v>
      </c>
      <c r="V61" s="227">
        <v>553</v>
      </c>
      <c r="W61" s="263">
        <v>425</v>
      </c>
      <c r="X61" s="228"/>
      <c r="Y61" s="228"/>
      <c r="Z61" s="229">
        <f t="shared" si="1"/>
        <v>425</v>
      </c>
      <c r="AA61" s="230">
        <f t="shared" si="2"/>
        <v>1</v>
      </c>
      <c r="AB61" s="231">
        <f t="shared" si="8"/>
        <v>3</v>
      </c>
      <c r="AC61" s="232"/>
      <c r="AD61" s="233">
        <f t="shared" si="4"/>
        <v>2</v>
      </c>
      <c r="AE61" s="233">
        <f t="shared" si="5"/>
        <v>3</v>
      </c>
    </row>
    <row r="62" spans="1:31" ht="14.4" customHeight="1">
      <c r="A62" s="126"/>
      <c r="B62" s="214" t="s">
        <v>219</v>
      </c>
      <c r="C62" s="214" t="s">
        <v>220</v>
      </c>
      <c r="D62" s="215">
        <v>52119</v>
      </c>
      <c r="E62" s="215">
        <v>53224</v>
      </c>
      <c r="F62" s="257">
        <v>179</v>
      </c>
      <c r="G62" s="216">
        <v>421</v>
      </c>
      <c r="H62" s="217">
        <v>685</v>
      </c>
      <c r="I62" s="217">
        <f t="shared" si="6"/>
        <v>1106</v>
      </c>
      <c r="J62" s="218">
        <f t="shared" si="7"/>
        <v>0.61934900542495475</v>
      </c>
      <c r="K62" s="219"/>
      <c r="L62" s="219"/>
      <c r="M62" s="220"/>
      <c r="N62" s="220"/>
      <c r="O62" s="221">
        <f t="shared" si="0"/>
        <v>0</v>
      </c>
      <c r="P62" s="222"/>
      <c r="Q62" s="223"/>
      <c r="R62" s="223"/>
      <c r="S62" s="224"/>
      <c r="T62" s="225">
        <v>1098</v>
      </c>
      <c r="U62" s="226">
        <v>679</v>
      </c>
      <c r="V62" s="227">
        <v>1098</v>
      </c>
      <c r="W62" s="228">
        <v>679</v>
      </c>
      <c r="X62" s="228"/>
      <c r="Y62" s="228"/>
      <c r="Z62" s="229">
        <f t="shared" si="1"/>
        <v>679</v>
      </c>
      <c r="AA62" s="230">
        <f t="shared" si="2"/>
        <v>6</v>
      </c>
      <c r="AB62" s="231">
        <f t="shared" si="8"/>
        <v>8</v>
      </c>
      <c r="AC62" s="232"/>
      <c r="AD62" s="233">
        <f t="shared" si="4"/>
        <v>6</v>
      </c>
      <c r="AE62" s="233">
        <f t="shared" si="5"/>
        <v>8</v>
      </c>
    </row>
    <row r="63" spans="1:31" ht="14.4" customHeight="1" thickBot="1">
      <c r="A63" s="126"/>
      <c r="B63" s="214" t="s">
        <v>221</v>
      </c>
      <c r="C63" s="214" t="s">
        <v>222</v>
      </c>
      <c r="D63" s="215">
        <v>53226</v>
      </c>
      <c r="E63" s="215">
        <v>53888</v>
      </c>
      <c r="F63" s="215">
        <v>32</v>
      </c>
      <c r="G63" s="216">
        <v>117</v>
      </c>
      <c r="H63" s="217">
        <v>546</v>
      </c>
      <c r="I63" s="217">
        <f t="shared" si="6"/>
        <v>663</v>
      </c>
      <c r="J63" s="218">
        <f t="shared" si="7"/>
        <v>0.82352941176470584</v>
      </c>
      <c r="K63" s="219"/>
      <c r="L63" s="219"/>
      <c r="M63" s="220"/>
      <c r="N63" s="220"/>
      <c r="O63" s="221">
        <f t="shared" si="0"/>
        <v>0</v>
      </c>
      <c r="P63" s="222"/>
      <c r="Q63" s="223"/>
      <c r="R63" s="223"/>
      <c r="S63" s="224"/>
      <c r="T63" s="225">
        <v>660</v>
      </c>
      <c r="U63" s="226">
        <v>544</v>
      </c>
      <c r="V63" s="227">
        <v>660</v>
      </c>
      <c r="W63" s="228">
        <v>544</v>
      </c>
      <c r="X63" s="228"/>
      <c r="Y63" s="228"/>
      <c r="Z63" s="229">
        <f t="shared" si="1"/>
        <v>544</v>
      </c>
      <c r="AA63" s="230">
        <f t="shared" si="2"/>
        <v>2</v>
      </c>
      <c r="AB63" s="231">
        <f t="shared" si="8"/>
        <v>3</v>
      </c>
      <c r="AC63" s="244"/>
      <c r="AD63" s="233">
        <f t="shared" si="4"/>
        <v>2</v>
      </c>
      <c r="AE63" s="233">
        <f t="shared" si="5"/>
        <v>3</v>
      </c>
    </row>
    <row r="64" spans="1:31" ht="14.4" customHeight="1">
      <c r="A64" s="126"/>
      <c r="B64" s="214" t="s">
        <v>223</v>
      </c>
      <c r="C64" s="214" t="s">
        <v>224</v>
      </c>
      <c r="D64" s="215">
        <v>53890</v>
      </c>
      <c r="E64" s="215">
        <v>54588</v>
      </c>
      <c r="F64" s="215">
        <v>90</v>
      </c>
      <c r="G64" s="216">
        <v>209</v>
      </c>
      <c r="H64" s="217">
        <v>490</v>
      </c>
      <c r="I64" s="217">
        <f t="shared" si="6"/>
        <v>699</v>
      </c>
      <c r="J64" s="218">
        <f t="shared" si="7"/>
        <v>0.70100143061516451</v>
      </c>
      <c r="K64" s="219"/>
      <c r="L64" s="219"/>
      <c r="M64" s="220"/>
      <c r="N64" s="220"/>
      <c r="O64" s="221">
        <f t="shared" si="0"/>
        <v>0</v>
      </c>
      <c r="P64" s="222"/>
      <c r="Q64" s="223"/>
      <c r="R64" s="223"/>
      <c r="S64" s="224"/>
      <c r="T64" s="225">
        <v>695</v>
      </c>
      <c r="U64" s="226">
        <v>492</v>
      </c>
      <c r="V64" s="227">
        <v>695</v>
      </c>
      <c r="W64" s="228">
        <v>492</v>
      </c>
      <c r="X64" s="229"/>
      <c r="Y64" s="228"/>
      <c r="Z64" s="229">
        <f t="shared" si="1"/>
        <v>492</v>
      </c>
      <c r="AA64" s="230">
        <f t="shared" si="2"/>
        <v>-2</v>
      </c>
      <c r="AB64" s="231">
        <f t="shared" si="8"/>
        <v>4</v>
      </c>
      <c r="AC64" s="254"/>
      <c r="AD64" s="233">
        <f t="shared" si="4"/>
        <v>-2</v>
      </c>
      <c r="AE64" s="233">
        <f t="shared" si="5"/>
        <v>4</v>
      </c>
    </row>
    <row r="65" spans="1:31" ht="14.4" customHeight="1">
      <c r="A65" s="126"/>
      <c r="B65" s="214" t="s">
        <v>225</v>
      </c>
      <c r="C65" s="214" t="s">
        <v>226</v>
      </c>
      <c r="D65" s="215">
        <v>54590</v>
      </c>
      <c r="E65" s="215">
        <v>55707</v>
      </c>
      <c r="F65" s="215">
        <v>53</v>
      </c>
      <c r="G65" s="216">
        <v>173</v>
      </c>
      <c r="H65" s="217">
        <v>945</v>
      </c>
      <c r="I65" s="217">
        <f t="shared" si="6"/>
        <v>1118</v>
      </c>
      <c r="J65" s="218">
        <f t="shared" si="7"/>
        <v>0.84525939177101972</v>
      </c>
      <c r="K65" s="219"/>
      <c r="L65" s="219"/>
      <c r="M65" s="220"/>
      <c r="N65" s="220"/>
      <c r="O65" s="221">
        <f t="shared" si="0"/>
        <v>0</v>
      </c>
      <c r="P65" s="222"/>
      <c r="Q65" s="223"/>
      <c r="R65" s="223"/>
      <c r="S65" s="224"/>
      <c r="T65" s="225">
        <v>1118</v>
      </c>
      <c r="U65" s="226">
        <v>945</v>
      </c>
      <c r="V65" s="227">
        <v>1118</v>
      </c>
      <c r="W65" s="228">
        <v>945</v>
      </c>
      <c r="X65" s="229"/>
      <c r="Y65" s="228"/>
      <c r="Z65" s="229">
        <f t="shared" si="1"/>
        <v>945</v>
      </c>
      <c r="AA65" s="230">
        <f t="shared" si="2"/>
        <v>0</v>
      </c>
      <c r="AB65" s="231">
        <f t="shared" si="8"/>
        <v>0</v>
      </c>
      <c r="AC65" s="232"/>
      <c r="AD65" s="233">
        <f t="shared" si="4"/>
        <v>0</v>
      </c>
      <c r="AE65" s="233">
        <f t="shared" si="5"/>
        <v>0</v>
      </c>
    </row>
    <row r="66" spans="1:31" ht="14.4" customHeight="1" thickBot="1">
      <c r="A66" s="126"/>
      <c r="B66" s="214" t="s">
        <v>227</v>
      </c>
      <c r="C66" s="214" t="s">
        <v>228</v>
      </c>
      <c r="D66" s="278">
        <v>55709</v>
      </c>
      <c r="E66" s="215">
        <v>56865</v>
      </c>
      <c r="F66" s="215">
        <v>69</v>
      </c>
      <c r="G66" s="216">
        <v>205</v>
      </c>
      <c r="H66" s="217">
        <v>952</v>
      </c>
      <c r="I66" s="217">
        <f t="shared" si="6"/>
        <v>1157</v>
      </c>
      <c r="J66" s="218">
        <f t="shared" si="7"/>
        <v>0.82281763180639589</v>
      </c>
      <c r="K66" s="219"/>
      <c r="L66" s="219"/>
      <c r="M66" s="220"/>
      <c r="N66" s="220"/>
      <c r="O66" s="221">
        <f t="shared" si="0"/>
        <v>0</v>
      </c>
      <c r="P66" s="222"/>
      <c r="Q66" s="223"/>
      <c r="R66" s="223"/>
      <c r="S66" s="224"/>
      <c r="T66" s="225">
        <v>1156</v>
      </c>
      <c r="U66" s="226">
        <v>954</v>
      </c>
      <c r="V66" s="227">
        <v>1156</v>
      </c>
      <c r="W66" s="228">
        <v>954</v>
      </c>
      <c r="X66" s="229"/>
      <c r="Y66" s="228"/>
      <c r="Z66" s="229">
        <f t="shared" si="1"/>
        <v>954</v>
      </c>
      <c r="AA66" s="230">
        <f t="shared" si="2"/>
        <v>-2</v>
      </c>
      <c r="AB66" s="231">
        <f t="shared" si="8"/>
        <v>1</v>
      </c>
      <c r="AC66" s="276"/>
      <c r="AD66" s="233">
        <f t="shared" si="4"/>
        <v>-2</v>
      </c>
      <c r="AE66" s="233">
        <f t="shared" si="5"/>
        <v>1</v>
      </c>
    </row>
    <row r="67" spans="1:31" ht="14.4" customHeight="1">
      <c r="A67" s="126"/>
      <c r="B67" s="214" t="s">
        <v>229</v>
      </c>
      <c r="C67" s="214" t="s">
        <v>230</v>
      </c>
      <c r="D67" s="215">
        <v>56867</v>
      </c>
      <c r="E67" s="215">
        <v>58184</v>
      </c>
      <c r="F67" s="215">
        <v>54</v>
      </c>
      <c r="G67" s="216">
        <v>177</v>
      </c>
      <c r="H67" s="217">
        <v>1141</v>
      </c>
      <c r="I67" s="217">
        <f t="shared" si="6"/>
        <v>1318</v>
      </c>
      <c r="J67" s="265">
        <f t="shared" si="7"/>
        <v>0.86570561456752659</v>
      </c>
      <c r="K67" s="219"/>
      <c r="L67" s="219"/>
      <c r="M67" s="220"/>
      <c r="N67" s="220"/>
      <c r="O67" s="221">
        <f t="shared" ref="O67:O130" si="9">N67+M67</f>
        <v>0</v>
      </c>
      <c r="P67" s="222"/>
      <c r="Q67" s="223"/>
      <c r="R67" s="223"/>
      <c r="S67" s="224"/>
      <c r="T67" s="225">
        <v>1310</v>
      </c>
      <c r="U67" s="226">
        <v>1140</v>
      </c>
      <c r="V67" s="227">
        <v>1310</v>
      </c>
      <c r="W67" s="228">
        <v>1140</v>
      </c>
      <c r="X67" s="229"/>
      <c r="Y67" s="228"/>
      <c r="Z67" s="229">
        <f t="shared" ref="Z67:Z69" si="10">SUM(W67:Y67)</f>
        <v>1140</v>
      </c>
      <c r="AA67" s="230">
        <f t="shared" ref="AA67:AA130" si="11">H67-U67</f>
        <v>1</v>
      </c>
      <c r="AB67" s="231">
        <f t="shared" si="8"/>
        <v>8</v>
      </c>
      <c r="AC67" s="277"/>
      <c r="AD67" s="233">
        <f t="shared" ref="AD67:AD130" si="12">H67-Z67</f>
        <v>1</v>
      </c>
      <c r="AE67" s="233">
        <f t="shared" ref="AE67:AE130" si="13">I67-V67</f>
        <v>8</v>
      </c>
    </row>
    <row r="68" spans="1:31" ht="14.4" customHeight="1" thickBot="1">
      <c r="A68" s="126"/>
      <c r="B68" s="214" t="s">
        <v>231</v>
      </c>
      <c r="C68" s="214" t="s">
        <v>232</v>
      </c>
      <c r="D68" s="215">
        <v>58186</v>
      </c>
      <c r="E68" s="215">
        <v>58866</v>
      </c>
      <c r="F68" s="257">
        <v>138</v>
      </c>
      <c r="G68" s="216">
        <v>269</v>
      </c>
      <c r="H68" s="217">
        <v>412</v>
      </c>
      <c r="I68" s="217">
        <f t="shared" ref="I68:I131" si="14">E68-D68+1</f>
        <v>681</v>
      </c>
      <c r="J68" s="218">
        <f t="shared" ref="J68:J131" si="15">H68/I68</f>
        <v>0.60499265785609402</v>
      </c>
      <c r="K68" s="219"/>
      <c r="L68" s="219"/>
      <c r="M68" s="220"/>
      <c r="N68" s="220"/>
      <c r="O68" s="221">
        <f t="shared" si="9"/>
        <v>0</v>
      </c>
      <c r="P68" s="222"/>
      <c r="Q68" s="223"/>
      <c r="R68" s="223"/>
      <c r="S68" s="224"/>
      <c r="T68" s="225">
        <v>684</v>
      </c>
      <c r="U68" s="226">
        <v>435</v>
      </c>
      <c r="V68" s="279">
        <v>684</v>
      </c>
      <c r="W68" s="229">
        <v>435</v>
      </c>
      <c r="X68" s="229"/>
      <c r="Y68" s="229"/>
      <c r="Z68" s="229">
        <f t="shared" si="10"/>
        <v>435</v>
      </c>
      <c r="AA68" s="262">
        <f t="shared" si="11"/>
        <v>-23</v>
      </c>
      <c r="AB68" s="231">
        <f t="shared" si="8"/>
        <v>-3</v>
      </c>
      <c r="AC68" s="244"/>
      <c r="AD68" s="245">
        <f t="shared" si="12"/>
        <v>-23</v>
      </c>
      <c r="AE68" s="233">
        <f t="shared" si="13"/>
        <v>-3</v>
      </c>
    </row>
    <row r="69" spans="1:31" ht="14.4" customHeight="1">
      <c r="A69" s="126"/>
      <c r="B69" s="214" t="s">
        <v>233</v>
      </c>
      <c r="C69" s="214" t="s">
        <v>234</v>
      </c>
      <c r="D69" s="215">
        <v>58868</v>
      </c>
      <c r="E69" s="215">
        <v>59840</v>
      </c>
      <c r="F69" s="257">
        <v>133</v>
      </c>
      <c r="G69" s="216">
        <v>302</v>
      </c>
      <c r="H69" s="217">
        <v>671</v>
      </c>
      <c r="I69" s="217">
        <f t="shared" si="14"/>
        <v>973</v>
      </c>
      <c r="J69" s="218">
        <f t="shared" si="15"/>
        <v>0.68961973278520039</v>
      </c>
      <c r="K69" s="219"/>
      <c r="L69" s="219"/>
      <c r="M69" s="220"/>
      <c r="N69" s="220"/>
      <c r="O69" s="221">
        <f t="shared" si="9"/>
        <v>0</v>
      </c>
      <c r="P69" s="222"/>
      <c r="Q69" s="223"/>
      <c r="R69" s="223"/>
      <c r="S69" s="224"/>
      <c r="T69" s="225">
        <v>965</v>
      </c>
      <c r="U69" s="226">
        <v>698</v>
      </c>
      <c r="V69" s="227">
        <v>965</v>
      </c>
      <c r="W69" s="228">
        <v>698</v>
      </c>
      <c r="X69" s="229"/>
      <c r="Y69" s="228"/>
      <c r="Z69" s="229">
        <f t="shared" si="10"/>
        <v>698</v>
      </c>
      <c r="AA69" s="262">
        <f t="shared" si="11"/>
        <v>-27</v>
      </c>
      <c r="AB69" s="231">
        <f t="shared" si="8"/>
        <v>8</v>
      </c>
      <c r="AC69" s="254"/>
      <c r="AD69" s="245">
        <f t="shared" si="12"/>
        <v>-27</v>
      </c>
      <c r="AE69" s="233">
        <f t="shared" si="13"/>
        <v>8</v>
      </c>
    </row>
    <row r="70" spans="1:31" ht="14.4" customHeight="1">
      <c r="A70" s="126"/>
      <c r="B70" s="214" t="s">
        <v>235</v>
      </c>
      <c r="C70" s="214" t="s">
        <v>236</v>
      </c>
      <c r="D70" s="215">
        <v>59842</v>
      </c>
      <c r="E70" s="215">
        <v>60770</v>
      </c>
      <c r="F70" s="215">
        <v>65</v>
      </c>
      <c r="G70" s="216">
        <v>171</v>
      </c>
      <c r="H70" s="217">
        <v>758</v>
      </c>
      <c r="I70" s="217">
        <f t="shared" si="14"/>
        <v>929</v>
      </c>
      <c r="J70" s="218">
        <f t="shared" si="15"/>
        <v>0.81593110871905272</v>
      </c>
      <c r="K70" s="219"/>
      <c r="L70" s="219"/>
      <c r="M70" s="220"/>
      <c r="N70" s="220"/>
      <c r="O70" s="221">
        <f t="shared" si="9"/>
        <v>0</v>
      </c>
      <c r="P70" s="222"/>
      <c r="Q70" s="223"/>
      <c r="R70" s="223"/>
      <c r="S70" s="224"/>
      <c r="T70" s="225">
        <v>926</v>
      </c>
      <c r="U70" s="226">
        <v>757</v>
      </c>
      <c r="V70" s="258">
        <v>928</v>
      </c>
      <c r="W70" s="228">
        <v>757</v>
      </c>
      <c r="X70" s="229"/>
      <c r="Y70" s="228"/>
      <c r="Z70" s="229">
        <f t="shared" ref="Z70:Z133" si="16">SUM(W70:Y70)</f>
        <v>757</v>
      </c>
      <c r="AA70" s="230">
        <f t="shared" si="11"/>
        <v>1</v>
      </c>
      <c r="AB70" s="231">
        <f t="shared" si="8"/>
        <v>3</v>
      </c>
      <c r="AC70" s="277"/>
      <c r="AD70" s="233">
        <f t="shared" si="12"/>
        <v>1</v>
      </c>
      <c r="AE70" s="233">
        <f t="shared" si="13"/>
        <v>1</v>
      </c>
    </row>
    <row r="71" spans="1:31" ht="14.4" customHeight="1">
      <c r="A71" s="126"/>
      <c r="B71" s="214" t="s">
        <v>237</v>
      </c>
      <c r="C71" s="214" t="s">
        <v>238</v>
      </c>
      <c r="D71" s="215">
        <v>60772</v>
      </c>
      <c r="E71" s="215">
        <v>61573</v>
      </c>
      <c r="F71" s="215">
        <v>78</v>
      </c>
      <c r="G71" s="216">
        <v>202</v>
      </c>
      <c r="H71" s="217">
        <v>600</v>
      </c>
      <c r="I71" s="217">
        <f t="shared" si="14"/>
        <v>802</v>
      </c>
      <c r="J71" s="218">
        <f t="shared" si="15"/>
        <v>0.74812967581047385</v>
      </c>
      <c r="K71" s="219"/>
      <c r="L71" s="219"/>
      <c r="M71" s="220"/>
      <c r="N71" s="220"/>
      <c r="O71" s="221">
        <f t="shared" si="9"/>
        <v>0</v>
      </c>
      <c r="P71" s="222"/>
      <c r="Q71" s="223"/>
      <c r="R71" s="223"/>
      <c r="S71" s="224"/>
      <c r="T71" s="225">
        <v>802</v>
      </c>
      <c r="U71" s="226">
        <v>597</v>
      </c>
      <c r="V71" s="227">
        <v>802</v>
      </c>
      <c r="W71" s="228">
        <v>597</v>
      </c>
      <c r="X71" s="229"/>
      <c r="Y71" s="228"/>
      <c r="Z71" s="229">
        <f t="shared" si="16"/>
        <v>597</v>
      </c>
      <c r="AA71" s="230">
        <f t="shared" si="11"/>
        <v>3</v>
      </c>
      <c r="AB71" s="231">
        <f t="shared" si="8"/>
        <v>0</v>
      </c>
      <c r="AC71" s="277"/>
      <c r="AD71" s="233">
        <f t="shared" si="12"/>
        <v>3</v>
      </c>
      <c r="AE71" s="233">
        <f t="shared" si="13"/>
        <v>0</v>
      </c>
    </row>
    <row r="72" spans="1:31" ht="14.4" customHeight="1">
      <c r="A72" s="126"/>
      <c r="B72" s="214" t="s">
        <v>239</v>
      </c>
      <c r="C72" s="214" t="s">
        <v>240</v>
      </c>
      <c r="D72" s="215">
        <v>61575</v>
      </c>
      <c r="E72" s="215">
        <v>62608</v>
      </c>
      <c r="F72" s="215">
        <v>95</v>
      </c>
      <c r="G72" s="216">
        <v>230</v>
      </c>
      <c r="H72" s="217">
        <v>804</v>
      </c>
      <c r="I72" s="217">
        <f t="shared" si="14"/>
        <v>1034</v>
      </c>
      <c r="J72" s="218">
        <f t="shared" si="15"/>
        <v>0.77756286266924568</v>
      </c>
      <c r="K72" s="219"/>
      <c r="L72" s="219"/>
      <c r="M72" s="220"/>
      <c r="N72" s="220"/>
      <c r="O72" s="221">
        <f t="shared" si="9"/>
        <v>0</v>
      </c>
      <c r="P72" s="222"/>
      <c r="Q72" s="223"/>
      <c r="R72" s="223"/>
      <c r="S72" s="224"/>
      <c r="T72" s="225">
        <v>1035</v>
      </c>
      <c r="U72" s="226">
        <v>802</v>
      </c>
      <c r="V72" s="258">
        <v>1034</v>
      </c>
      <c r="W72" s="228">
        <v>802</v>
      </c>
      <c r="X72" s="229"/>
      <c r="Y72" s="228"/>
      <c r="Z72" s="229">
        <f t="shared" si="16"/>
        <v>802</v>
      </c>
      <c r="AA72" s="230">
        <f t="shared" si="11"/>
        <v>2</v>
      </c>
      <c r="AB72" s="231">
        <f t="shared" ref="AB72:AB135" si="17">I72-T72</f>
        <v>-1</v>
      </c>
      <c r="AC72" s="277"/>
      <c r="AD72" s="233">
        <f t="shared" si="12"/>
        <v>2</v>
      </c>
      <c r="AE72" s="233">
        <f t="shared" si="13"/>
        <v>0</v>
      </c>
    </row>
    <row r="73" spans="1:31" ht="14.4" customHeight="1">
      <c r="A73" s="126"/>
      <c r="B73" s="214" t="s">
        <v>241</v>
      </c>
      <c r="C73" s="214" t="s">
        <v>242</v>
      </c>
      <c r="D73" s="215">
        <v>62610</v>
      </c>
      <c r="E73" s="215">
        <v>63108</v>
      </c>
      <c r="F73" s="257">
        <v>145</v>
      </c>
      <c r="G73" s="216">
        <v>247</v>
      </c>
      <c r="H73" s="217">
        <v>252</v>
      </c>
      <c r="I73" s="217">
        <f t="shared" si="14"/>
        <v>499</v>
      </c>
      <c r="J73" s="238">
        <f t="shared" si="15"/>
        <v>0.50501002004008011</v>
      </c>
      <c r="K73" s="219"/>
      <c r="L73" s="219"/>
      <c r="M73" s="220"/>
      <c r="N73" s="220"/>
      <c r="O73" s="221">
        <f t="shared" si="9"/>
        <v>0</v>
      </c>
      <c r="P73" s="222"/>
      <c r="Q73" s="223"/>
      <c r="R73" s="223"/>
      <c r="S73" s="224"/>
      <c r="T73" s="225">
        <v>486</v>
      </c>
      <c r="U73" s="226">
        <v>264</v>
      </c>
      <c r="V73" s="227">
        <v>486</v>
      </c>
      <c r="W73" s="228">
        <v>264</v>
      </c>
      <c r="X73" s="229"/>
      <c r="Y73" s="228"/>
      <c r="Z73" s="229">
        <f t="shared" si="16"/>
        <v>264</v>
      </c>
      <c r="AA73" s="262">
        <f t="shared" si="11"/>
        <v>-12</v>
      </c>
      <c r="AB73" s="243">
        <f t="shared" si="17"/>
        <v>13</v>
      </c>
      <c r="AC73" s="277"/>
      <c r="AD73" s="245">
        <f t="shared" si="12"/>
        <v>-12</v>
      </c>
      <c r="AE73" s="245">
        <f t="shared" si="13"/>
        <v>13</v>
      </c>
    </row>
    <row r="74" spans="1:31" ht="14.4" customHeight="1">
      <c r="A74" s="126"/>
      <c r="B74" s="214" t="s">
        <v>243</v>
      </c>
      <c r="C74" s="214" t="s">
        <v>244</v>
      </c>
      <c r="D74" s="215">
        <v>63110</v>
      </c>
      <c r="E74" s="215">
        <v>63811</v>
      </c>
      <c r="F74" s="257">
        <v>122</v>
      </c>
      <c r="G74" s="216">
        <v>241</v>
      </c>
      <c r="H74" s="217">
        <v>461</v>
      </c>
      <c r="I74" s="217">
        <f t="shared" si="14"/>
        <v>702</v>
      </c>
      <c r="J74" s="218">
        <f t="shared" si="15"/>
        <v>0.65669515669515666</v>
      </c>
      <c r="K74" s="219"/>
      <c r="L74" s="219"/>
      <c r="M74" s="220"/>
      <c r="N74" s="220"/>
      <c r="O74" s="221">
        <f t="shared" si="9"/>
        <v>0</v>
      </c>
      <c r="P74" s="222"/>
      <c r="Q74" s="223"/>
      <c r="R74" s="223"/>
      <c r="S74" s="224"/>
      <c r="T74" s="225">
        <v>695</v>
      </c>
      <c r="U74" s="226">
        <v>460</v>
      </c>
      <c r="V74" s="258">
        <v>694</v>
      </c>
      <c r="W74" s="228">
        <v>460</v>
      </c>
      <c r="X74" s="229"/>
      <c r="Y74" s="228"/>
      <c r="Z74" s="229">
        <f t="shared" si="16"/>
        <v>460</v>
      </c>
      <c r="AA74" s="230">
        <f t="shared" si="11"/>
        <v>1</v>
      </c>
      <c r="AB74" s="231">
        <f t="shared" si="17"/>
        <v>7</v>
      </c>
      <c r="AC74" s="277"/>
      <c r="AD74" s="233">
        <f t="shared" si="12"/>
        <v>1</v>
      </c>
      <c r="AE74" s="233">
        <f t="shared" si="13"/>
        <v>8</v>
      </c>
    </row>
    <row r="75" spans="1:31" ht="14.4" customHeight="1">
      <c r="A75" s="126"/>
      <c r="B75" s="214" t="s">
        <v>245</v>
      </c>
      <c r="C75" s="214" t="s">
        <v>246</v>
      </c>
      <c r="D75" s="215">
        <v>63813</v>
      </c>
      <c r="E75" s="215">
        <v>64238</v>
      </c>
      <c r="F75" s="215">
        <v>32</v>
      </c>
      <c r="G75" s="216">
        <v>79</v>
      </c>
      <c r="H75" s="217">
        <v>347</v>
      </c>
      <c r="I75" s="217">
        <f t="shared" si="14"/>
        <v>426</v>
      </c>
      <c r="J75" s="218">
        <f t="shared" si="15"/>
        <v>0.81455399061032863</v>
      </c>
      <c r="K75" s="219"/>
      <c r="L75" s="219"/>
      <c r="M75" s="220"/>
      <c r="N75" s="220"/>
      <c r="O75" s="221">
        <f t="shared" si="9"/>
        <v>0</v>
      </c>
      <c r="P75" s="222"/>
      <c r="Q75" s="223"/>
      <c r="R75" s="223"/>
      <c r="S75" s="224"/>
      <c r="T75" s="225">
        <v>424</v>
      </c>
      <c r="U75" s="226">
        <v>337</v>
      </c>
      <c r="V75" s="227">
        <v>424</v>
      </c>
      <c r="W75" s="228">
        <v>337</v>
      </c>
      <c r="X75" s="229"/>
      <c r="Y75" s="228"/>
      <c r="Z75" s="229">
        <f t="shared" si="16"/>
        <v>337</v>
      </c>
      <c r="AA75" s="262">
        <f t="shared" si="11"/>
        <v>10</v>
      </c>
      <c r="AB75" s="231">
        <f t="shared" si="17"/>
        <v>2</v>
      </c>
      <c r="AC75" s="277"/>
      <c r="AD75" s="245">
        <f t="shared" si="12"/>
        <v>10</v>
      </c>
      <c r="AE75" s="233">
        <f t="shared" si="13"/>
        <v>2</v>
      </c>
    </row>
    <row r="76" spans="1:31" ht="14.4" customHeight="1">
      <c r="A76" s="126"/>
      <c r="B76" s="214" t="s">
        <v>247</v>
      </c>
      <c r="C76" s="214" t="s">
        <v>248</v>
      </c>
      <c r="D76" s="215">
        <v>64240</v>
      </c>
      <c r="E76" s="215">
        <v>64864</v>
      </c>
      <c r="F76" s="215">
        <v>66</v>
      </c>
      <c r="G76" s="216">
        <v>167</v>
      </c>
      <c r="H76" s="217">
        <v>458</v>
      </c>
      <c r="I76" s="217">
        <f t="shared" si="14"/>
        <v>625</v>
      </c>
      <c r="J76" s="218">
        <f t="shared" si="15"/>
        <v>0.73280000000000001</v>
      </c>
      <c r="K76" s="219"/>
      <c r="L76" s="219"/>
      <c r="M76" s="220"/>
      <c r="N76" s="220"/>
      <c r="O76" s="221">
        <f t="shared" si="9"/>
        <v>0</v>
      </c>
      <c r="P76" s="222"/>
      <c r="Q76" s="223"/>
      <c r="R76" s="223"/>
      <c r="S76" s="224"/>
      <c r="T76" s="225">
        <v>620</v>
      </c>
      <c r="U76" s="226">
        <v>461</v>
      </c>
      <c r="V76" s="227">
        <v>620</v>
      </c>
      <c r="W76" s="228">
        <v>461</v>
      </c>
      <c r="X76" s="229"/>
      <c r="Y76" s="228"/>
      <c r="Z76" s="229">
        <f t="shared" si="16"/>
        <v>461</v>
      </c>
      <c r="AA76" s="230">
        <f t="shared" si="11"/>
        <v>-3</v>
      </c>
      <c r="AB76" s="231">
        <f t="shared" si="17"/>
        <v>5</v>
      </c>
      <c r="AC76" s="277"/>
      <c r="AD76" s="233">
        <f t="shared" si="12"/>
        <v>-3</v>
      </c>
      <c r="AE76" s="233">
        <f t="shared" si="13"/>
        <v>5</v>
      </c>
    </row>
    <row r="77" spans="1:31" ht="14.4" customHeight="1">
      <c r="A77" s="126"/>
      <c r="B77" s="214" t="s">
        <v>249</v>
      </c>
      <c r="C77" s="214" t="s">
        <v>250</v>
      </c>
      <c r="D77" s="215">
        <v>64866</v>
      </c>
      <c r="E77" s="215">
        <v>65619</v>
      </c>
      <c r="F77" s="215">
        <v>98</v>
      </c>
      <c r="G77" s="216">
        <v>253</v>
      </c>
      <c r="H77" s="217">
        <v>501</v>
      </c>
      <c r="I77" s="217">
        <f t="shared" si="14"/>
        <v>754</v>
      </c>
      <c r="J77" s="218">
        <f t="shared" si="15"/>
        <v>0.66445623342175064</v>
      </c>
      <c r="K77" s="219"/>
      <c r="L77" s="219"/>
      <c r="M77" s="220"/>
      <c r="N77" s="220"/>
      <c r="O77" s="221">
        <f t="shared" si="9"/>
        <v>0</v>
      </c>
      <c r="P77" s="222"/>
      <c r="Q77" s="223"/>
      <c r="R77" s="223"/>
      <c r="S77" s="224"/>
      <c r="T77" s="225">
        <v>755</v>
      </c>
      <c r="U77" s="226">
        <v>494</v>
      </c>
      <c r="V77" s="227">
        <v>755</v>
      </c>
      <c r="W77" s="228">
        <v>494</v>
      </c>
      <c r="X77" s="229"/>
      <c r="Y77" s="228"/>
      <c r="Z77" s="229">
        <f t="shared" si="16"/>
        <v>494</v>
      </c>
      <c r="AA77" s="230">
        <f t="shared" si="11"/>
        <v>7</v>
      </c>
      <c r="AB77" s="231">
        <f t="shared" si="17"/>
        <v>-1</v>
      </c>
      <c r="AC77" s="277"/>
      <c r="AD77" s="233">
        <f t="shared" si="12"/>
        <v>7</v>
      </c>
      <c r="AE77" s="233">
        <f t="shared" si="13"/>
        <v>-1</v>
      </c>
    </row>
    <row r="78" spans="1:31" ht="14.4" customHeight="1">
      <c r="A78" s="126"/>
      <c r="B78" s="214" t="s">
        <v>251</v>
      </c>
      <c r="C78" s="214" t="s">
        <v>252</v>
      </c>
      <c r="D78" s="215">
        <v>65621</v>
      </c>
      <c r="E78" s="215">
        <v>66745</v>
      </c>
      <c r="F78" s="257">
        <v>150</v>
      </c>
      <c r="G78" s="216">
        <v>343</v>
      </c>
      <c r="H78" s="217">
        <v>782</v>
      </c>
      <c r="I78" s="217">
        <f t="shared" si="14"/>
        <v>1125</v>
      </c>
      <c r="J78" s="218">
        <f t="shared" si="15"/>
        <v>0.69511111111111112</v>
      </c>
      <c r="K78" s="219"/>
      <c r="L78" s="219"/>
      <c r="M78" s="220"/>
      <c r="N78" s="220"/>
      <c r="O78" s="221">
        <f t="shared" si="9"/>
        <v>0</v>
      </c>
      <c r="P78" s="222"/>
      <c r="Q78" s="223"/>
      <c r="R78" s="223"/>
      <c r="S78" s="224"/>
      <c r="T78" s="225">
        <v>1118</v>
      </c>
      <c r="U78" s="226">
        <v>799</v>
      </c>
      <c r="V78" s="227">
        <v>1118</v>
      </c>
      <c r="W78" s="263">
        <v>800</v>
      </c>
      <c r="X78" s="229"/>
      <c r="Y78" s="228"/>
      <c r="Z78" s="229">
        <f t="shared" si="16"/>
        <v>800</v>
      </c>
      <c r="AA78" s="262">
        <f t="shared" si="11"/>
        <v>-17</v>
      </c>
      <c r="AB78" s="231">
        <f t="shared" si="17"/>
        <v>7</v>
      </c>
      <c r="AC78" s="277"/>
      <c r="AD78" s="245">
        <f t="shared" si="12"/>
        <v>-18</v>
      </c>
      <c r="AE78" s="233">
        <f t="shared" si="13"/>
        <v>7</v>
      </c>
    </row>
    <row r="79" spans="1:31" ht="14.4" customHeight="1">
      <c r="A79" s="126"/>
      <c r="B79" s="214" t="s">
        <v>253</v>
      </c>
      <c r="C79" s="214" t="s">
        <v>254</v>
      </c>
      <c r="D79" s="215">
        <v>66747</v>
      </c>
      <c r="E79" s="215">
        <v>67603</v>
      </c>
      <c r="F79" s="215">
        <v>46</v>
      </c>
      <c r="G79" s="216">
        <v>139</v>
      </c>
      <c r="H79" s="217">
        <v>718</v>
      </c>
      <c r="I79" s="217">
        <f t="shared" si="14"/>
        <v>857</v>
      </c>
      <c r="J79" s="218">
        <f t="shared" si="15"/>
        <v>0.83780630105017506</v>
      </c>
      <c r="K79" s="219"/>
      <c r="L79" s="219"/>
      <c r="M79" s="220"/>
      <c r="N79" s="220"/>
      <c r="O79" s="221">
        <f t="shared" si="9"/>
        <v>0</v>
      </c>
      <c r="P79" s="222"/>
      <c r="Q79" s="223"/>
      <c r="R79" s="223"/>
      <c r="S79" s="224"/>
      <c r="T79" s="225">
        <v>856</v>
      </c>
      <c r="U79" s="226">
        <v>724</v>
      </c>
      <c r="V79" s="227">
        <v>856</v>
      </c>
      <c r="W79" s="228">
        <v>724</v>
      </c>
      <c r="X79" s="229"/>
      <c r="Y79" s="228"/>
      <c r="Z79" s="229">
        <f t="shared" si="16"/>
        <v>724</v>
      </c>
      <c r="AA79" s="230">
        <f t="shared" si="11"/>
        <v>-6</v>
      </c>
      <c r="AB79" s="231">
        <f t="shared" si="17"/>
        <v>1</v>
      </c>
      <c r="AC79" s="277"/>
      <c r="AD79" s="233">
        <f t="shared" si="12"/>
        <v>-6</v>
      </c>
      <c r="AE79" s="233">
        <f t="shared" si="13"/>
        <v>1</v>
      </c>
    </row>
    <row r="80" spans="1:31" ht="14.4" customHeight="1">
      <c r="A80" s="126"/>
      <c r="B80" s="214" t="s">
        <v>255</v>
      </c>
      <c r="C80" s="214" t="s">
        <v>256</v>
      </c>
      <c r="D80" s="215">
        <v>67605</v>
      </c>
      <c r="E80" s="215">
        <v>68176</v>
      </c>
      <c r="F80" s="215">
        <v>20</v>
      </c>
      <c r="G80" s="216">
        <v>95</v>
      </c>
      <c r="H80" s="217">
        <v>477</v>
      </c>
      <c r="I80" s="217">
        <f t="shared" si="14"/>
        <v>572</v>
      </c>
      <c r="J80" s="218">
        <f t="shared" si="15"/>
        <v>0.83391608391608396</v>
      </c>
      <c r="K80" s="219"/>
      <c r="L80" s="219"/>
      <c r="M80" s="220"/>
      <c r="N80" s="220"/>
      <c r="O80" s="221">
        <f t="shared" si="9"/>
        <v>0</v>
      </c>
      <c r="P80" s="222"/>
      <c r="Q80" s="223"/>
      <c r="R80" s="223"/>
      <c r="S80" s="224"/>
      <c r="T80" s="225">
        <v>571</v>
      </c>
      <c r="U80" s="226">
        <v>480</v>
      </c>
      <c r="V80" s="227">
        <v>571</v>
      </c>
      <c r="W80" s="228">
        <v>480</v>
      </c>
      <c r="X80" s="229"/>
      <c r="Y80" s="228"/>
      <c r="Z80" s="229">
        <f t="shared" si="16"/>
        <v>480</v>
      </c>
      <c r="AA80" s="230">
        <f t="shared" si="11"/>
        <v>-3</v>
      </c>
      <c r="AB80" s="231">
        <f t="shared" si="17"/>
        <v>1</v>
      </c>
      <c r="AC80" s="277"/>
      <c r="AD80" s="233">
        <f t="shared" si="12"/>
        <v>-3</v>
      </c>
      <c r="AE80" s="233">
        <f t="shared" si="13"/>
        <v>1</v>
      </c>
    </row>
    <row r="81" spans="1:31" ht="14.4" customHeight="1">
      <c r="A81" s="126"/>
      <c r="B81" s="214" t="s">
        <v>257</v>
      </c>
      <c r="C81" s="214" t="s">
        <v>258</v>
      </c>
      <c r="D81" s="215">
        <v>68178</v>
      </c>
      <c r="E81" s="215">
        <v>68806</v>
      </c>
      <c r="F81" s="215">
        <v>62</v>
      </c>
      <c r="G81" s="216">
        <v>165</v>
      </c>
      <c r="H81" s="217">
        <v>464</v>
      </c>
      <c r="I81" s="217">
        <f t="shared" si="14"/>
        <v>629</v>
      </c>
      <c r="J81" s="218">
        <f t="shared" si="15"/>
        <v>0.73767885532591415</v>
      </c>
      <c r="K81" s="219"/>
      <c r="L81" s="219"/>
      <c r="M81" s="220"/>
      <c r="N81" s="220"/>
      <c r="O81" s="221">
        <f t="shared" si="9"/>
        <v>0</v>
      </c>
      <c r="P81" s="222"/>
      <c r="Q81" s="223"/>
      <c r="R81" s="223"/>
      <c r="S81" s="224"/>
      <c r="T81" s="225">
        <v>629</v>
      </c>
      <c r="U81" s="226">
        <v>468</v>
      </c>
      <c r="V81" s="227">
        <v>629</v>
      </c>
      <c r="W81" s="228">
        <v>468</v>
      </c>
      <c r="X81" s="229"/>
      <c r="Y81" s="228"/>
      <c r="Z81" s="229">
        <f t="shared" si="16"/>
        <v>468</v>
      </c>
      <c r="AA81" s="230">
        <f t="shared" si="11"/>
        <v>-4</v>
      </c>
      <c r="AB81" s="231">
        <f t="shared" si="17"/>
        <v>0</v>
      </c>
      <c r="AC81" s="277"/>
      <c r="AD81" s="233">
        <f t="shared" si="12"/>
        <v>-4</v>
      </c>
      <c r="AE81" s="233">
        <f t="shared" si="13"/>
        <v>0</v>
      </c>
    </row>
    <row r="82" spans="1:31" ht="14.4" customHeight="1">
      <c r="A82" s="126"/>
      <c r="B82" s="214" t="s">
        <v>259</v>
      </c>
      <c r="C82" s="214" t="s">
        <v>260</v>
      </c>
      <c r="D82" s="215">
        <v>68808</v>
      </c>
      <c r="E82" s="215">
        <v>69825</v>
      </c>
      <c r="F82" s="257">
        <v>156</v>
      </c>
      <c r="G82" s="216">
        <v>305</v>
      </c>
      <c r="H82" s="217">
        <v>713</v>
      </c>
      <c r="I82" s="217">
        <f t="shared" si="14"/>
        <v>1018</v>
      </c>
      <c r="J82" s="218">
        <f t="shared" si="15"/>
        <v>0.70039292730844793</v>
      </c>
      <c r="K82" s="219"/>
      <c r="L82" s="219"/>
      <c r="M82" s="220"/>
      <c r="N82" s="220"/>
      <c r="O82" s="221">
        <f t="shared" si="9"/>
        <v>0</v>
      </c>
      <c r="P82" s="222"/>
      <c r="Q82" s="223"/>
      <c r="R82" s="223"/>
      <c r="S82" s="224"/>
      <c r="T82" s="225">
        <v>1008</v>
      </c>
      <c r="U82" s="226">
        <v>722</v>
      </c>
      <c r="V82" s="227">
        <v>1008</v>
      </c>
      <c r="W82" s="228">
        <v>722</v>
      </c>
      <c r="X82" s="229"/>
      <c r="Y82" s="228"/>
      <c r="Z82" s="229">
        <f t="shared" si="16"/>
        <v>722</v>
      </c>
      <c r="AA82" s="230">
        <f t="shared" si="11"/>
        <v>-9</v>
      </c>
      <c r="AB82" s="243">
        <f t="shared" si="17"/>
        <v>10</v>
      </c>
      <c r="AC82" s="277"/>
      <c r="AD82" s="233">
        <f t="shared" si="12"/>
        <v>-9</v>
      </c>
      <c r="AE82" s="245">
        <f t="shared" si="13"/>
        <v>10</v>
      </c>
    </row>
    <row r="83" spans="1:31" ht="14.4" customHeight="1">
      <c r="A83" s="126"/>
      <c r="B83" s="214" t="s">
        <v>261</v>
      </c>
      <c r="C83" s="214" t="s">
        <v>262</v>
      </c>
      <c r="D83" s="215">
        <v>69827</v>
      </c>
      <c r="E83" s="215">
        <v>70841</v>
      </c>
      <c r="F83" s="215">
        <v>57</v>
      </c>
      <c r="G83" s="216">
        <v>161</v>
      </c>
      <c r="H83" s="217">
        <v>854</v>
      </c>
      <c r="I83" s="217">
        <f t="shared" si="14"/>
        <v>1015</v>
      </c>
      <c r="J83" s="218">
        <f t="shared" si="15"/>
        <v>0.8413793103448276</v>
      </c>
      <c r="K83" s="219"/>
      <c r="L83" s="219"/>
      <c r="M83" s="220"/>
      <c r="N83" s="220"/>
      <c r="O83" s="221">
        <f t="shared" si="9"/>
        <v>0</v>
      </c>
      <c r="P83" s="222"/>
      <c r="Q83" s="223"/>
      <c r="R83" s="223"/>
      <c r="S83" s="224"/>
      <c r="T83" s="225">
        <v>1009</v>
      </c>
      <c r="U83" s="226">
        <v>854</v>
      </c>
      <c r="V83" s="258">
        <v>1010</v>
      </c>
      <c r="W83" s="228">
        <v>854</v>
      </c>
      <c r="X83" s="229"/>
      <c r="Y83" s="228"/>
      <c r="Z83" s="229">
        <f t="shared" si="16"/>
        <v>854</v>
      </c>
      <c r="AA83" s="230">
        <f t="shared" si="11"/>
        <v>0</v>
      </c>
      <c r="AB83" s="231">
        <f t="shared" si="17"/>
        <v>6</v>
      </c>
      <c r="AC83" s="277"/>
      <c r="AD83" s="233">
        <f t="shared" si="12"/>
        <v>0</v>
      </c>
      <c r="AE83" s="233">
        <f t="shared" si="13"/>
        <v>5</v>
      </c>
    </row>
    <row r="84" spans="1:31" ht="14.4" customHeight="1">
      <c r="A84" s="126"/>
      <c r="B84" s="280" t="s">
        <v>263</v>
      </c>
      <c r="C84" s="214" t="s">
        <v>264</v>
      </c>
      <c r="D84" s="215">
        <v>70843</v>
      </c>
      <c r="E84" s="215">
        <v>71818</v>
      </c>
      <c r="F84" s="215">
        <v>51</v>
      </c>
      <c r="G84" s="216">
        <v>171</v>
      </c>
      <c r="H84" s="217">
        <v>805</v>
      </c>
      <c r="I84" s="217">
        <f t="shared" si="14"/>
        <v>976</v>
      </c>
      <c r="J84" s="218">
        <f t="shared" si="15"/>
        <v>0.82479508196721307</v>
      </c>
      <c r="K84" s="219"/>
      <c r="L84" s="219"/>
      <c r="M84" s="220"/>
      <c r="N84" s="220"/>
      <c r="O84" s="221">
        <f t="shared" si="9"/>
        <v>0</v>
      </c>
      <c r="P84" s="222"/>
      <c r="Q84" s="223"/>
      <c r="R84" s="223"/>
      <c r="S84" s="224"/>
      <c r="T84" s="225">
        <v>973</v>
      </c>
      <c r="U84" s="226">
        <v>802</v>
      </c>
      <c r="V84" s="227">
        <v>973</v>
      </c>
      <c r="W84" s="228">
        <v>802</v>
      </c>
      <c r="X84" s="229"/>
      <c r="Y84" s="228"/>
      <c r="Z84" s="229">
        <f t="shared" si="16"/>
        <v>802</v>
      </c>
      <c r="AA84" s="230">
        <f t="shared" si="11"/>
        <v>3</v>
      </c>
      <c r="AB84" s="231">
        <f t="shared" si="17"/>
        <v>3</v>
      </c>
      <c r="AC84" s="277"/>
      <c r="AD84" s="233">
        <f t="shared" si="12"/>
        <v>3</v>
      </c>
      <c r="AE84" s="233">
        <f t="shared" si="13"/>
        <v>3</v>
      </c>
    </row>
    <row r="85" spans="1:31" ht="14.4" customHeight="1">
      <c r="A85" s="126"/>
      <c r="B85" s="280" t="s">
        <v>265</v>
      </c>
      <c r="C85" s="214" t="s">
        <v>266</v>
      </c>
      <c r="D85" s="215">
        <v>71820</v>
      </c>
      <c r="E85" s="215">
        <v>72818</v>
      </c>
      <c r="F85" s="215">
        <v>69</v>
      </c>
      <c r="G85" s="216">
        <v>193</v>
      </c>
      <c r="H85" s="217">
        <v>806</v>
      </c>
      <c r="I85" s="217">
        <f t="shared" si="14"/>
        <v>999</v>
      </c>
      <c r="J85" s="218">
        <f t="shared" si="15"/>
        <v>0.80680680680680683</v>
      </c>
      <c r="K85" s="219"/>
      <c r="L85" s="219"/>
      <c r="M85" s="220"/>
      <c r="N85" s="220"/>
      <c r="O85" s="221">
        <f t="shared" si="9"/>
        <v>0</v>
      </c>
      <c r="P85" s="222"/>
      <c r="Q85" s="223"/>
      <c r="R85" s="223"/>
      <c r="S85" s="224"/>
      <c r="T85" s="225">
        <v>995</v>
      </c>
      <c r="U85" s="226">
        <v>819</v>
      </c>
      <c r="V85" s="258">
        <v>996</v>
      </c>
      <c r="W85" s="228">
        <v>819</v>
      </c>
      <c r="X85" s="229"/>
      <c r="Y85" s="228"/>
      <c r="Z85" s="229">
        <f t="shared" si="16"/>
        <v>819</v>
      </c>
      <c r="AA85" s="262">
        <f t="shared" si="11"/>
        <v>-13</v>
      </c>
      <c r="AB85" s="231">
        <f t="shared" si="17"/>
        <v>4</v>
      </c>
      <c r="AC85" s="277"/>
      <c r="AD85" s="245">
        <f t="shared" si="12"/>
        <v>-13</v>
      </c>
      <c r="AE85" s="233">
        <f t="shared" si="13"/>
        <v>3</v>
      </c>
    </row>
    <row r="86" spans="1:31" ht="14.4" customHeight="1">
      <c r="A86" s="126"/>
      <c r="B86" s="280" t="s">
        <v>267</v>
      </c>
      <c r="C86" s="214" t="s">
        <v>268</v>
      </c>
      <c r="D86" s="215">
        <v>72820</v>
      </c>
      <c r="E86" s="215">
        <v>73688</v>
      </c>
      <c r="F86" s="215">
        <v>133</v>
      </c>
      <c r="G86" s="216">
        <v>281</v>
      </c>
      <c r="H86" s="217">
        <v>588</v>
      </c>
      <c r="I86" s="217">
        <f t="shared" si="14"/>
        <v>869</v>
      </c>
      <c r="J86" s="218">
        <f t="shared" si="15"/>
        <v>0.67663981588032218</v>
      </c>
      <c r="K86" s="219"/>
      <c r="L86" s="219"/>
      <c r="M86" s="220"/>
      <c r="N86" s="220"/>
      <c r="O86" s="221">
        <f t="shared" si="9"/>
        <v>0</v>
      </c>
      <c r="P86" s="222"/>
      <c r="Q86" s="223"/>
      <c r="R86" s="223"/>
      <c r="S86" s="224"/>
      <c r="T86" s="225">
        <v>867</v>
      </c>
      <c r="U86" s="226">
        <v>588</v>
      </c>
      <c r="V86" s="227">
        <v>867</v>
      </c>
      <c r="W86" s="228">
        <v>588</v>
      </c>
      <c r="X86" s="229"/>
      <c r="Y86" s="228"/>
      <c r="Z86" s="229">
        <f t="shared" si="16"/>
        <v>588</v>
      </c>
      <c r="AA86" s="230">
        <f t="shared" si="11"/>
        <v>0</v>
      </c>
      <c r="AB86" s="231">
        <f t="shared" si="17"/>
        <v>2</v>
      </c>
      <c r="AC86" s="277"/>
      <c r="AD86" s="233">
        <f t="shared" si="12"/>
        <v>0</v>
      </c>
      <c r="AE86" s="233">
        <f t="shared" si="13"/>
        <v>2</v>
      </c>
    </row>
    <row r="87" spans="1:31" ht="14.4" customHeight="1">
      <c r="A87" s="126"/>
      <c r="B87" s="280" t="s">
        <v>269</v>
      </c>
      <c r="C87" s="214" t="s">
        <v>270</v>
      </c>
      <c r="D87" s="215">
        <v>73690</v>
      </c>
      <c r="E87" s="215">
        <v>74764</v>
      </c>
      <c r="F87" s="215">
        <v>65</v>
      </c>
      <c r="G87" s="216">
        <v>223</v>
      </c>
      <c r="H87" s="217">
        <v>852</v>
      </c>
      <c r="I87" s="217">
        <f t="shared" si="14"/>
        <v>1075</v>
      </c>
      <c r="J87" s="218">
        <f t="shared" si="15"/>
        <v>0.79255813953488374</v>
      </c>
      <c r="K87" s="219"/>
      <c r="L87" s="219"/>
      <c r="M87" s="220"/>
      <c r="N87" s="220"/>
      <c r="O87" s="221">
        <f t="shared" si="9"/>
        <v>0</v>
      </c>
      <c r="P87" s="222"/>
      <c r="Q87" s="223"/>
      <c r="R87" s="223"/>
      <c r="S87" s="224"/>
      <c r="T87" s="225">
        <v>1069</v>
      </c>
      <c r="U87" s="226">
        <v>852</v>
      </c>
      <c r="V87" s="227">
        <v>1069</v>
      </c>
      <c r="W87" s="228">
        <v>852</v>
      </c>
      <c r="X87" s="229"/>
      <c r="Y87" s="228"/>
      <c r="Z87" s="229">
        <f t="shared" si="16"/>
        <v>852</v>
      </c>
      <c r="AA87" s="230">
        <f t="shared" si="11"/>
        <v>0</v>
      </c>
      <c r="AB87" s="231">
        <f t="shared" si="17"/>
        <v>6</v>
      </c>
      <c r="AC87" s="277"/>
      <c r="AD87" s="233">
        <f t="shared" si="12"/>
        <v>0</v>
      </c>
      <c r="AE87" s="233">
        <f t="shared" si="13"/>
        <v>6</v>
      </c>
    </row>
    <row r="88" spans="1:31" ht="14.4" customHeight="1">
      <c r="A88" s="126"/>
      <c r="B88" s="280" t="s">
        <v>271</v>
      </c>
      <c r="C88" s="214" t="s">
        <v>272</v>
      </c>
      <c r="D88" s="215">
        <v>74766</v>
      </c>
      <c r="E88" s="215">
        <v>76027</v>
      </c>
      <c r="F88" s="257">
        <v>166</v>
      </c>
      <c r="G88" s="216">
        <v>374</v>
      </c>
      <c r="H88" s="217">
        <v>888</v>
      </c>
      <c r="I88" s="217">
        <f t="shared" si="14"/>
        <v>1262</v>
      </c>
      <c r="J88" s="218">
        <f t="shared" si="15"/>
        <v>0.70364500792393025</v>
      </c>
      <c r="K88" s="219"/>
      <c r="L88" s="219"/>
      <c r="M88" s="220"/>
      <c r="N88" s="220"/>
      <c r="O88" s="221">
        <f t="shared" si="9"/>
        <v>0</v>
      </c>
      <c r="P88" s="222"/>
      <c r="Q88" s="223"/>
      <c r="R88" s="223"/>
      <c r="S88" s="224"/>
      <c r="T88" s="225">
        <v>1259</v>
      </c>
      <c r="U88" s="226">
        <v>891</v>
      </c>
      <c r="V88" s="227">
        <v>1259</v>
      </c>
      <c r="W88" s="228">
        <v>891</v>
      </c>
      <c r="X88" s="229"/>
      <c r="Y88" s="228"/>
      <c r="Z88" s="229">
        <f t="shared" si="16"/>
        <v>891</v>
      </c>
      <c r="AA88" s="230">
        <f t="shared" si="11"/>
        <v>-3</v>
      </c>
      <c r="AB88" s="231">
        <f t="shared" si="17"/>
        <v>3</v>
      </c>
      <c r="AC88" s="277"/>
      <c r="AD88" s="233">
        <f t="shared" si="12"/>
        <v>-3</v>
      </c>
      <c r="AE88" s="233">
        <f t="shared" si="13"/>
        <v>3</v>
      </c>
    </row>
    <row r="89" spans="1:31" ht="14.4" customHeight="1">
      <c r="A89" s="126"/>
      <c r="B89" s="280" t="s">
        <v>273</v>
      </c>
      <c r="C89" s="214" t="s">
        <v>274</v>
      </c>
      <c r="D89" s="215">
        <v>76029</v>
      </c>
      <c r="E89" s="215">
        <v>76523</v>
      </c>
      <c r="F89" s="215">
        <v>72</v>
      </c>
      <c r="G89" s="216">
        <v>162</v>
      </c>
      <c r="H89" s="217">
        <v>333</v>
      </c>
      <c r="I89" s="217">
        <f t="shared" si="14"/>
        <v>495</v>
      </c>
      <c r="J89" s="218">
        <f t="shared" si="15"/>
        <v>0.67272727272727273</v>
      </c>
      <c r="K89" s="219"/>
      <c r="L89" s="219"/>
      <c r="M89" s="220"/>
      <c r="N89" s="220"/>
      <c r="O89" s="221">
        <f t="shared" si="9"/>
        <v>0</v>
      </c>
      <c r="P89" s="222"/>
      <c r="Q89" s="223"/>
      <c r="R89" s="223"/>
      <c r="S89" s="224"/>
      <c r="T89" s="225">
        <v>489</v>
      </c>
      <c r="U89" s="226">
        <v>340</v>
      </c>
      <c r="V89" s="227">
        <v>489</v>
      </c>
      <c r="W89" s="228">
        <v>340</v>
      </c>
      <c r="X89" s="229"/>
      <c r="Y89" s="228"/>
      <c r="Z89" s="229">
        <f t="shared" si="16"/>
        <v>340</v>
      </c>
      <c r="AA89" s="230">
        <f t="shared" si="11"/>
        <v>-7</v>
      </c>
      <c r="AB89" s="231">
        <f t="shared" si="17"/>
        <v>6</v>
      </c>
      <c r="AC89" s="277"/>
      <c r="AD89" s="233">
        <f t="shared" si="12"/>
        <v>-7</v>
      </c>
      <c r="AE89" s="233">
        <f t="shared" si="13"/>
        <v>6</v>
      </c>
    </row>
    <row r="90" spans="1:31" ht="14.4" customHeight="1">
      <c r="A90" s="126"/>
      <c r="B90" s="280" t="s">
        <v>275</v>
      </c>
      <c r="C90" s="214" t="s">
        <v>276</v>
      </c>
      <c r="D90" s="215">
        <v>76525</v>
      </c>
      <c r="E90" s="215">
        <v>77483</v>
      </c>
      <c r="F90" s="215">
        <v>60</v>
      </c>
      <c r="G90" s="216">
        <v>169</v>
      </c>
      <c r="H90" s="217">
        <v>790</v>
      </c>
      <c r="I90" s="217">
        <f t="shared" si="14"/>
        <v>959</v>
      </c>
      <c r="J90" s="218">
        <f t="shared" si="15"/>
        <v>0.82377476538060479</v>
      </c>
      <c r="K90" s="219"/>
      <c r="L90" s="219"/>
      <c r="M90" s="220"/>
      <c r="N90" s="220"/>
      <c r="O90" s="221">
        <f t="shared" si="9"/>
        <v>0</v>
      </c>
      <c r="P90" s="222"/>
      <c r="Q90" s="223"/>
      <c r="R90" s="223"/>
      <c r="S90" s="224"/>
      <c r="T90" s="225">
        <v>961</v>
      </c>
      <c r="U90" s="226">
        <v>787</v>
      </c>
      <c r="V90" s="227">
        <v>961</v>
      </c>
      <c r="W90" s="228">
        <v>787</v>
      </c>
      <c r="X90" s="229"/>
      <c r="Y90" s="228"/>
      <c r="Z90" s="229">
        <f t="shared" si="16"/>
        <v>787</v>
      </c>
      <c r="AA90" s="230">
        <f t="shared" si="11"/>
        <v>3</v>
      </c>
      <c r="AB90" s="231">
        <f t="shared" si="17"/>
        <v>-2</v>
      </c>
      <c r="AC90" s="277"/>
      <c r="AD90" s="233">
        <f t="shared" si="12"/>
        <v>3</v>
      </c>
      <c r="AE90" s="233">
        <f t="shared" si="13"/>
        <v>-2</v>
      </c>
    </row>
    <row r="91" spans="1:31" ht="14.4" customHeight="1">
      <c r="A91" s="126"/>
      <c r="B91" s="280" t="s">
        <v>277</v>
      </c>
      <c r="C91" s="214" t="s">
        <v>278</v>
      </c>
      <c r="D91" s="215">
        <v>77485</v>
      </c>
      <c r="E91" s="215">
        <v>78067</v>
      </c>
      <c r="F91" s="215">
        <v>35</v>
      </c>
      <c r="G91" s="216">
        <v>110</v>
      </c>
      <c r="H91" s="217">
        <v>473</v>
      </c>
      <c r="I91" s="217">
        <f t="shared" si="14"/>
        <v>583</v>
      </c>
      <c r="J91" s="218">
        <f t="shared" si="15"/>
        <v>0.81132075471698117</v>
      </c>
      <c r="K91" s="219"/>
      <c r="L91" s="219"/>
      <c r="M91" s="220"/>
      <c r="N91" s="220"/>
      <c r="O91" s="221">
        <f t="shared" si="9"/>
        <v>0</v>
      </c>
      <c r="P91" s="222"/>
      <c r="Q91" s="223"/>
      <c r="R91" s="223"/>
      <c r="S91" s="224"/>
      <c r="T91" s="225">
        <v>577</v>
      </c>
      <c r="U91" s="226">
        <v>474</v>
      </c>
      <c r="V91" s="227">
        <v>577</v>
      </c>
      <c r="W91" s="228">
        <v>474</v>
      </c>
      <c r="X91" s="229"/>
      <c r="Y91" s="228"/>
      <c r="Z91" s="229">
        <f t="shared" si="16"/>
        <v>474</v>
      </c>
      <c r="AA91" s="230">
        <f t="shared" si="11"/>
        <v>-1</v>
      </c>
      <c r="AB91" s="231">
        <f t="shared" si="17"/>
        <v>6</v>
      </c>
      <c r="AC91" s="277"/>
      <c r="AD91" s="233">
        <f t="shared" si="12"/>
        <v>-1</v>
      </c>
      <c r="AE91" s="233">
        <f t="shared" si="13"/>
        <v>6</v>
      </c>
    </row>
    <row r="92" spans="1:31" ht="14.4" customHeight="1">
      <c r="A92" s="126"/>
      <c r="B92" s="280" t="s">
        <v>279</v>
      </c>
      <c r="C92" s="214" t="s">
        <v>280</v>
      </c>
      <c r="D92" s="215">
        <v>78069</v>
      </c>
      <c r="E92" s="215">
        <v>78740</v>
      </c>
      <c r="F92" s="215">
        <v>44</v>
      </c>
      <c r="G92" s="216">
        <v>110</v>
      </c>
      <c r="H92" s="217">
        <v>562</v>
      </c>
      <c r="I92" s="217">
        <f t="shared" si="14"/>
        <v>672</v>
      </c>
      <c r="J92" s="218">
        <f t="shared" si="15"/>
        <v>0.83630952380952384</v>
      </c>
      <c r="K92" s="219"/>
      <c r="L92" s="219"/>
      <c r="M92" s="220"/>
      <c r="N92" s="220"/>
      <c r="O92" s="221">
        <f t="shared" si="9"/>
        <v>0</v>
      </c>
      <c r="P92" s="222"/>
      <c r="Q92" s="223"/>
      <c r="R92" s="223"/>
      <c r="S92" s="224"/>
      <c r="T92" s="225">
        <v>673</v>
      </c>
      <c r="U92" s="226">
        <v>561</v>
      </c>
      <c r="V92" s="227">
        <v>673</v>
      </c>
      <c r="W92" s="228">
        <v>561</v>
      </c>
      <c r="X92" s="229"/>
      <c r="Y92" s="228"/>
      <c r="Z92" s="229">
        <f t="shared" si="16"/>
        <v>561</v>
      </c>
      <c r="AA92" s="230">
        <f t="shared" si="11"/>
        <v>1</v>
      </c>
      <c r="AB92" s="231">
        <f t="shared" si="17"/>
        <v>-1</v>
      </c>
      <c r="AC92" s="277"/>
      <c r="AD92" s="233">
        <f t="shared" si="12"/>
        <v>1</v>
      </c>
      <c r="AE92" s="233">
        <f t="shared" si="13"/>
        <v>-1</v>
      </c>
    </row>
    <row r="93" spans="1:31" ht="14.4" customHeight="1">
      <c r="A93" s="126"/>
      <c r="B93" s="280" t="s">
        <v>281</v>
      </c>
      <c r="C93" s="214" t="s">
        <v>282</v>
      </c>
      <c r="D93" s="215">
        <v>78742</v>
      </c>
      <c r="E93" s="215">
        <v>79519</v>
      </c>
      <c r="F93" s="215">
        <v>72</v>
      </c>
      <c r="G93" s="216">
        <v>178</v>
      </c>
      <c r="H93" s="217">
        <v>600</v>
      </c>
      <c r="I93" s="217">
        <f t="shared" si="14"/>
        <v>778</v>
      </c>
      <c r="J93" s="218">
        <f t="shared" si="15"/>
        <v>0.77120822622107965</v>
      </c>
      <c r="K93" s="219"/>
      <c r="L93" s="219"/>
      <c r="M93" s="220"/>
      <c r="N93" s="220"/>
      <c r="O93" s="221">
        <f t="shared" si="9"/>
        <v>0</v>
      </c>
      <c r="P93" s="222"/>
      <c r="Q93" s="223"/>
      <c r="R93" s="223"/>
      <c r="S93" s="224"/>
      <c r="T93" s="225">
        <v>777</v>
      </c>
      <c r="U93" s="226">
        <v>603</v>
      </c>
      <c r="V93" s="227">
        <v>777</v>
      </c>
      <c r="W93" s="228">
        <v>603</v>
      </c>
      <c r="X93" s="229"/>
      <c r="Y93" s="228"/>
      <c r="Z93" s="229">
        <f t="shared" si="16"/>
        <v>603</v>
      </c>
      <c r="AA93" s="230">
        <f t="shared" si="11"/>
        <v>-3</v>
      </c>
      <c r="AB93" s="231">
        <f t="shared" si="17"/>
        <v>1</v>
      </c>
      <c r="AC93" s="277"/>
      <c r="AD93" s="233">
        <f t="shared" si="12"/>
        <v>-3</v>
      </c>
      <c r="AE93" s="233">
        <f t="shared" si="13"/>
        <v>1</v>
      </c>
    </row>
    <row r="94" spans="1:31" ht="14.4" customHeight="1">
      <c r="A94" s="126"/>
      <c r="B94" s="280" t="s">
        <v>283</v>
      </c>
      <c r="C94" s="214" t="s">
        <v>284</v>
      </c>
      <c r="D94" s="215">
        <v>79521</v>
      </c>
      <c r="E94" s="215">
        <v>80225</v>
      </c>
      <c r="F94" s="215">
        <v>49</v>
      </c>
      <c r="G94" s="216">
        <v>132</v>
      </c>
      <c r="H94" s="217">
        <v>573</v>
      </c>
      <c r="I94" s="217">
        <f t="shared" si="14"/>
        <v>705</v>
      </c>
      <c r="J94" s="218">
        <f t="shared" si="15"/>
        <v>0.81276595744680846</v>
      </c>
      <c r="K94" s="219"/>
      <c r="L94" s="219"/>
      <c r="M94" s="220"/>
      <c r="N94" s="220"/>
      <c r="O94" s="221">
        <f t="shared" si="9"/>
        <v>0</v>
      </c>
      <c r="P94" s="222"/>
      <c r="Q94" s="223"/>
      <c r="R94" s="223"/>
      <c r="S94" s="224"/>
      <c r="T94" s="225">
        <v>704</v>
      </c>
      <c r="U94" s="226">
        <v>568</v>
      </c>
      <c r="V94" s="227">
        <v>704</v>
      </c>
      <c r="W94" s="228">
        <v>568</v>
      </c>
      <c r="X94" s="229"/>
      <c r="Y94" s="228"/>
      <c r="Z94" s="229">
        <f t="shared" si="16"/>
        <v>568</v>
      </c>
      <c r="AA94" s="230">
        <f t="shared" si="11"/>
        <v>5</v>
      </c>
      <c r="AB94" s="231">
        <f t="shared" si="17"/>
        <v>1</v>
      </c>
      <c r="AC94" s="277"/>
      <c r="AD94" s="233">
        <f t="shared" si="12"/>
        <v>5</v>
      </c>
      <c r="AE94" s="233">
        <f t="shared" si="13"/>
        <v>1</v>
      </c>
    </row>
    <row r="95" spans="1:31" ht="14.4" customHeight="1">
      <c r="A95" s="126"/>
      <c r="B95" s="280" t="s">
        <v>285</v>
      </c>
      <c r="C95" s="214" t="s">
        <v>286</v>
      </c>
      <c r="D95" s="215">
        <v>80227</v>
      </c>
      <c r="E95" s="215">
        <v>81182</v>
      </c>
      <c r="F95" s="215">
        <v>85</v>
      </c>
      <c r="G95" s="216">
        <v>218</v>
      </c>
      <c r="H95" s="217">
        <v>738</v>
      </c>
      <c r="I95" s="217">
        <f t="shared" si="14"/>
        <v>956</v>
      </c>
      <c r="J95" s="218">
        <f t="shared" si="15"/>
        <v>0.77196652719665271</v>
      </c>
      <c r="K95" s="219"/>
      <c r="L95" s="219"/>
      <c r="M95" s="220"/>
      <c r="N95" s="220"/>
      <c r="O95" s="221">
        <f t="shared" si="9"/>
        <v>0</v>
      </c>
      <c r="P95" s="222"/>
      <c r="Q95" s="223"/>
      <c r="R95" s="223"/>
      <c r="S95" s="224"/>
      <c r="T95" s="225">
        <v>956</v>
      </c>
      <c r="U95" s="226">
        <v>737</v>
      </c>
      <c r="V95" s="258">
        <v>955</v>
      </c>
      <c r="W95" s="228">
        <v>737</v>
      </c>
      <c r="X95" s="229"/>
      <c r="Y95" s="228"/>
      <c r="Z95" s="229">
        <f t="shared" si="16"/>
        <v>737</v>
      </c>
      <c r="AA95" s="230">
        <f t="shared" si="11"/>
        <v>1</v>
      </c>
      <c r="AB95" s="231">
        <f t="shared" si="17"/>
        <v>0</v>
      </c>
      <c r="AC95" s="277"/>
      <c r="AD95" s="233">
        <f t="shared" si="12"/>
        <v>1</v>
      </c>
      <c r="AE95" s="233">
        <f t="shared" si="13"/>
        <v>1</v>
      </c>
    </row>
    <row r="96" spans="1:31" ht="14.4" customHeight="1">
      <c r="A96" s="126"/>
      <c r="B96" s="280" t="s">
        <v>287</v>
      </c>
      <c r="C96" s="214" t="s">
        <v>288</v>
      </c>
      <c r="D96" s="215">
        <v>81184</v>
      </c>
      <c r="E96" s="215">
        <v>82085</v>
      </c>
      <c r="F96" s="257">
        <v>118</v>
      </c>
      <c r="G96" s="216">
        <v>260</v>
      </c>
      <c r="H96" s="217">
        <v>642</v>
      </c>
      <c r="I96" s="217">
        <f t="shared" si="14"/>
        <v>902</v>
      </c>
      <c r="J96" s="218">
        <f t="shared" si="15"/>
        <v>0.7117516629711752</v>
      </c>
      <c r="K96" s="219"/>
      <c r="L96" s="219"/>
      <c r="M96" s="220"/>
      <c r="N96" s="220"/>
      <c r="O96" s="221">
        <f t="shared" si="9"/>
        <v>0</v>
      </c>
      <c r="P96" s="222"/>
      <c r="Q96" s="223"/>
      <c r="R96" s="223"/>
      <c r="S96" s="224"/>
      <c r="T96" s="225">
        <v>902</v>
      </c>
      <c r="U96" s="226">
        <v>646</v>
      </c>
      <c r="V96" s="258">
        <v>903</v>
      </c>
      <c r="W96" s="228">
        <v>646</v>
      </c>
      <c r="X96" s="229"/>
      <c r="Y96" s="228"/>
      <c r="Z96" s="229">
        <f t="shared" si="16"/>
        <v>646</v>
      </c>
      <c r="AA96" s="230">
        <f t="shared" si="11"/>
        <v>-4</v>
      </c>
      <c r="AB96" s="231">
        <f t="shared" si="17"/>
        <v>0</v>
      </c>
      <c r="AC96" s="277"/>
      <c r="AD96" s="233">
        <f t="shared" si="12"/>
        <v>-4</v>
      </c>
      <c r="AE96" s="233">
        <f t="shared" si="13"/>
        <v>-1</v>
      </c>
    </row>
    <row r="97" spans="1:31" ht="14.4" customHeight="1">
      <c r="A97" s="126"/>
      <c r="B97" s="280" t="s">
        <v>289</v>
      </c>
      <c r="C97" s="214" t="s">
        <v>290</v>
      </c>
      <c r="D97" s="215">
        <v>82087</v>
      </c>
      <c r="E97" s="215">
        <v>83163</v>
      </c>
      <c r="F97" s="215">
        <v>72</v>
      </c>
      <c r="G97" s="216">
        <v>204</v>
      </c>
      <c r="H97" s="217">
        <v>873</v>
      </c>
      <c r="I97" s="217">
        <f t="shared" si="14"/>
        <v>1077</v>
      </c>
      <c r="J97" s="218">
        <f t="shared" si="15"/>
        <v>0.81058495821727017</v>
      </c>
      <c r="K97" s="219"/>
      <c r="L97" s="219"/>
      <c r="M97" s="220"/>
      <c r="N97" s="220"/>
      <c r="O97" s="221">
        <f t="shared" si="9"/>
        <v>0</v>
      </c>
      <c r="P97" s="222"/>
      <c r="Q97" s="223"/>
      <c r="R97" s="223"/>
      <c r="S97" s="224"/>
      <c r="T97" s="225">
        <v>1071</v>
      </c>
      <c r="U97" s="226">
        <v>873</v>
      </c>
      <c r="V97" s="227">
        <v>1071</v>
      </c>
      <c r="W97" s="228">
        <v>873</v>
      </c>
      <c r="X97" s="229"/>
      <c r="Y97" s="228"/>
      <c r="Z97" s="229">
        <f t="shared" si="16"/>
        <v>873</v>
      </c>
      <c r="AA97" s="230">
        <f t="shared" si="11"/>
        <v>0</v>
      </c>
      <c r="AB97" s="231">
        <f t="shared" si="17"/>
        <v>6</v>
      </c>
      <c r="AC97" s="277"/>
      <c r="AD97" s="233">
        <f t="shared" si="12"/>
        <v>0</v>
      </c>
      <c r="AE97" s="233">
        <f t="shared" si="13"/>
        <v>6</v>
      </c>
    </row>
    <row r="98" spans="1:31" ht="14.4" customHeight="1">
      <c r="A98" s="126"/>
      <c r="B98" s="280" t="s">
        <v>291</v>
      </c>
      <c r="C98" s="214" t="s">
        <v>292</v>
      </c>
      <c r="D98" s="215">
        <v>83165</v>
      </c>
      <c r="E98" s="215">
        <v>84017</v>
      </c>
      <c r="F98" s="215">
        <v>64</v>
      </c>
      <c r="G98" s="216">
        <v>176</v>
      </c>
      <c r="H98" s="217">
        <v>677</v>
      </c>
      <c r="I98" s="217">
        <f t="shared" si="14"/>
        <v>853</v>
      </c>
      <c r="J98" s="218">
        <f t="shared" si="15"/>
        <v>0.79366940211019932</v>
      </c>
      <c r="K98" s="219"/>
      <c r="L98" s="219"/>
      <c r="M98" s="220"/>
      <c r="N98" s="220"/>
      <c r="O98" s="221">
        <f t="shared" si="9"/>
        <v>0</v>
      </c>
      <c r="P98" s="222"/>
      <c r="Q98" s="223"/>
      <c r="R98" s="223"/>
      <c r="S98" s="224"/>
      <c r="T98" s="225">
        <v>862</v>
      </c>
      <c r="U98" s="226">
        <v>676</v>
      </c>
      <c r="V98" s="227">
        <v>862</v>
      </c>
      <c r="W98" s="263">
        <v>673</v>
      </c>
      <c r="X98" s="229"/>
      <c r="Y98" s="228"/>
      <c r="Z98" s="229">
        <f t="shared" si="16"/>
        <v>673</v>
      </c>
      <c r="AA98" s="230">
        <f t="shared" si="11"/>
        <v>1</v>
      </c>
      <c r="AB98" s="231">
        <f t="shared" si="17"/>
        <v>-9</v>
      </c>
      <c r="AC98" s="277"/>
      <c r="AD98" s="233">
        <f t="shared" si="12"/>
        <v>4</v>
      </c>
      <c r="AE98" s="233">
        <f t="shared" si="13"/>
        <v>-9</v>
      </c>
    </row>
    <row r="99" spans="1:31" ht="14.4" customHeight="1">
      <c r="A99" s="126"/>
      <c r="B99" s="280" t="s">
        <v>293</v>
      </c>
      <c r="C99" s="214" t="s">
        <v>294</v>
      </c>
      <c r="D99" s="215">
        <v>84019</v>
      </c>
      <c r="E99" s="215">
        <v>84833</v>
      </c>
      <c r="F99" s="215">
        <v>57</v>
      </c>
      <c r="G99" s="216">
        <v>172</v>
      </c>
      <c r="H99" s="217">
        <v>643</v>
      </c>
      <c r="I99" s="217">
        <f t="shared" si="14"/>
        <v>815</v>
      </c>
      <c r="J99" s="218">
        <f t="shared" si="15"/>
        <v>0.78895705521472392</v>
      </c>
      <c r="K99" s="219"/>
      <c r="L99" s="219"/>
      <c r="M99" s="220"/>
      <c r="N99" s="220"/>
      <c r="O99" s="221">
        <f t="shared" si="9"/>
        <v>0</v>
      </c>
      <c r="P99" s="222"/>
      <c r="Q99" s="223"/>
      <c r="R99" s="223"/>
      <c r="S99" s="224"/>
      <c r="T99" s="225">
        <v>817</v>
      </c>
      <c r="U99" s="226">
        <v>643</v>
      </c>
      <c r="V99" s="227">
        <v>817</v>
      </c>
      <c r="W99" s="228">
        <v>643</v>
      </c>
      <c r="X99" s="229"/>
      <c r="Y99" s="228"/>
      <c r="Z99" s="229">
        <f t="shared" si="16"/>
        <v>643</v>
      </c>
      <c r="AA99" s="230">
        <f t="shared" si="11"/>
        <v>0</v>
      </c>
      <c r="AB99" s="231">
        <f t="shared" si="17"/>
        <v>-2</v>
      </c>
      <c r="AC99" s="277"/>
      <c r="AD99" s="233">
        <f t="shared" si="12"/>
        <v>0</v>
      </c>
      <c r="AE99" s="233">
        <f t="shared" si="13"/>
        <v>-2</v>
      </c>
    </row>
    <row r="100" spans="1:31" ht="14.4" customHeight="1">
      <c r="A100" s="126"/>
      <c r="B100" s="280" t="s">
        <v>295</v>
      </c>
      <c r="C100" s="214" t="s">
        <v>296</v>
      </c>
      <c r="D100" s="215">
        <v>84835</v>
      </c>
      <c r="E100" s="215">
        <v>85572</v>
      </c>
      <c r="F100" s="257">
        <v>108</v>
      </c>
      <c r="G100" s="216">
        <v>237</v>
      </c>
      <c r="H100" s="217">
        <v>501</v>
      </c>
      <c r="I100" s="217">
        <f t="shared" si="14"/>
        <v>738</v>
      </c>
      <c r="J100" s="218">
        <f t="shared" si="15"/>
        <v>0.67886178861788615</v>
      </c>
      <c r="K100" s="219"/>
      <c r="L100" s="219"/>
      <c r="M100" s="220"/>
      <c r="N100" s="220"/>
      <c r="O100" s="221">
        <f t="shared" si="9"/>
        <v>0</v>
      </c>
      <c r="P100" s="222"/>
      <c r="Q100" s="223"/>
      <c r="R100" s="223"/>
      <c r="S100" s="224"/>
      <c r="T100" s="225">
        <v>729</v>
      </c>
      <c r="U100" s="226">
        <v>499</v>
      </c>
      <c r="V100" s="227">
        <v>729</v>
      </c>
      <c r="W100" s="228">
        <v>499</v>
      </c>
      <c r="X100" s="229"/>
      <c r="Y100" s="228"/>
      <c r="Z100" s="229">
        <f t="shared" si="16"/>
        <v>499</v>
      </c>
      <c r="AA100" s="230">
        <f t="shared" si="11"/>
        <v>2</v>
      </c>
      <c r="AB100" s="231">
        <f t="shared" si="17"/>
        <v>9</v>
      </c>
      <c r="AC100" s="277"/>
      <c r="AD100" s="233">
        <f t="shared" si="12"/>
        <v>2</v>
      </c>
      <c r="AE100" s="233">
        <f t="shared" si="13"/>
        <v>9</v>
      </c>
    </row>
    <row r="101" spans="1:31" ht="14.4" customHeight="1">
      <c r="A101" s="126"/>
      <c r="B101" s="280" t="s">
        <v>297</v>
      </c>
      <c r="C101" s="214" t="s">
        <v>298</v>
      </c>
      <c r="D101" s="215">
        <v>85574</v>
      </c>
      <c r="E101" s="215">
        <v>86544</v>
      </c>
      <c r="F101" s="257">
        <v>168</v>
      </c>
      <c r="G101" s="216">
        <v>372</v>
      </c>
      <c r="H101" s="217">
        <v>599</v>
      </c>
      <c r="I101" s="217">
        <f t="shared" si="14"/>
        <v>971</v>
      </c>
      <c r="J101" s="218">
        <f t="shared" si="15"/>
        <v>0.61688980432543772</v>
      </c>
      <c r="K101" s="219"/>
      <c r="L101" s="219"/>
      <c r="M101" s="220"/>
      <c r="N101" s="220"/>
      <c r="O101" s="221">
        <f t="shared" si="9"/>
        <v>0</v>
      </c>
      <c r="P101" s="222"/>
      <c r="Q101" s="223"/>
      <c r="R101" s="223"/>
      <c r="S101" s="224"/>
      <c r="T101" s="225">
        <v>969</v>
      </c>
      <c r="U101" s="226">
        <v>599</v>
      </c>
      <c r="V101" s="227">
        <v>969</v>
      </c>
      <c r="W101" s="228">
        <v>599</v>
      </c>
      <c r="X101" s="229"/>
      <c r="Y101" s="228"/>
      <c r="Z101" s="229">
        <f t="shared" si="16"/>
        <v>599</v>
      </c>
      <c r="AA101" s="230">
        <f t="shared" si="11"/>
        <v>0</v>
      </c>
      <c r="AB101" s="231">
        <f t="shared" si="17"/>
        <v>2</v>
      </c>
      <c r="AC101" s="277"/>
      <c r="AD101" s="233">
        <f t="shared" si="12"/>
        <v>0</v>
      </c>
      <c r="AE101" s="233">
        <f t="shared" si="13"/>
        <v>2</v>
      </c>
    </row>
    <row r="102" spans="1:31" ht="14.4" customHeight="1">
      <c r="A102" s="126"/>
      <c r="B102" s="280" t="s">
        <v>299</v>
      </c>
      <c r="C102" s="214" t="s">
        <v>300</v>
      </c>
      <c r="D102" s="215">
        <v>86546</v>
      </c>
      <c r="E102" s="215">
        <v>87561</v>
      </c>
      <c r="F102" s="215">
        <v>43</v>
      </c>
      <c r="G102" s="216">
        <v>140</v>
      </c>
      <c r="H102" s="217">
        <v>876</v>
      </c>
      <c r="I102" s="217">
        <f t="shared" si="14"/>
        <v>1016</v>
      </c>
      <c r="J102" s="218">
        <f t="shared" si="15"/>
        <v>0.86220472440944884</v>
      </c>
      <c r="K102" s="219"/>
      <c r="L102" s="219"/>
      <c r="M102" s="220"/>
      <c r="N102" s="220"/>
      <c r="O102" s="221">
        <f t="shared" si="9"/>
        <v>0</v>
      </c>
      <c r="P102" s="222"/>
      <c r="Q102" s="223"/>
      <c r="R102" s="223"/>
      <c r="S102" s="224"/>
      <c r="T102" s="225">
        <v>1014</v>
      </c>
      <c r="U102" s="226">
        <v>881</v>
      </c>
      <c r="V102" s="227">
        <v>1014</v>
      </c>
      <c r="W102" s="228">
        <v>881</v>
      </c>
      <c r="X102" s="229"/>
      <c r="Y102" s="228"/>
      <c r="Z102" s="229">
        <f t="shared" si="16"/>
        <v>881</v>
      </c>
      <c r="AA102" s="230">
        <f t="shared" si="11"/>
        <v>-5</v>
      </c>
      <c r="AB102" s="231">
        <f t="shared" si="17"/>
        <v>2</v>
      </c>
      <c r="AC102" s="277"/>
      <c r="AD102" s="233">
        <f t="shared" si="12"/>
        <v>-5</v>
      </c>
      <c r="AE102" s="233">
        <f t="shared" si="13"/>
        <v>2</v>
      </c>
    </row>
    <row r="103" spans="1:31" ht="14.4" customHeight="1">
      <c r="A103" s="126"/>
      <c r="B103" s="280" t="s">
        <v>301</v>
      </c>
      <c r="C103" s="214" t="s">
        <v>302</v>
      </c>
      <c r="D103" s="215">
        <v>87563</v>
      </c>
      <c r="E103" s="215">
        <v>88646</v>
      </c>
      <c r="F103" s="257">
        <v>133</v>
      </c>
      <c r="G103" s="216">
        <v>354</v>
      </c>
      <c r="H103" s="217">
        <v>730</v>
      </c>
      <c r="I103" s="217">
        <f t="shared" si="14"/>
        <v>1084</v>
      </c>
      <c r="J103" s="218">
        <f t="shared" si="15"/>
        <v>0.67343173431734316</v>
      </c>
      <c r="K103" s="219"/>
      <c r="L103" s="219"/>
      <c r="M103" s="220"/>
      <c r="N103" s="220"/>
      <c r="O103" s="221">
        <f t="shared" si="9"/>
        <v>0</v>
      </c>
      <c r="P103" s="222"/>
      <c r="Q103" s="223"/>
      <c r="R103" s="223"/>
      <c r="S103" s="224"/>
      <c r="T103" s="225">
        <v>1078</v>
      </c>
      <c r="U103" s="226">
        <v>730</v>
      </c>
      <c r="V103" s="258">
        <v>1079</v>
      </c>
      <c r="W103" s="228">
        <v>730</v>
      </c>
      <c r="X103" s="229"/>
      <c r="Y103" s="228"/>
      <c r="Z103" s="229">
        <f t="shared" si="16"/>
        <v>730</v>
      </c>
      <c r="AA103" s="230">
        <f t="shared" si="11"/>
        <v>0</v>
      </c>
      <c r="AB103" s="231">
        <f t="shared" si="17"/>
        <v>6</v>
      </c>
      <c r="AC103" s="277"/>
      <c r="AD103" s="233">
        <f t="shared" si="12"/>
        <v>0</v>
      </c>
      <c r="AE103" s="233">
        <f t="shared" si="13"/>
        <v>5</v>
      </c>
    </row>
    <row r="104" spans="1:31" ht="14.4" customHeight="1">
      <c r="A104" s="126"/>
      <c r="B104" s="280" t="s">
        <v>303</v>
      </c>
      <c r="C104" s="214" t="s">
        <v>304</v>
      </c>
      <c r="D104" s="215">
        <v>88648</v>
      </c>
      <c r="E104" s="215">
        <v>89647</v>
      </c>
      <c r="F104" s="215">
        <v>70</v>
      </c>
      <c r="G104" s="216">
        <v>205</v>
      </c>
      <c r="H104" s="217">
        <v>795</v>
      </c>
      <c r="I104" s="217">
        <f t="shared" si="14"/>
        <v>1000</v>
      </c>
      <c r="J104" s="218">
        <f t="shared" si="15"/>
        <v>0.79500000000000004</v>
      </c>
      <c r="K104" s="219"/>
      <c r="L104" s="219"/>
      <c r="M104" s="220"/>
      <c r="N104" s="220"/>
      <c r="O104" s="221">
        <f t="shared" si="9"/>
        <v>0</v>
      </c>
      <c r="P104" s="222"/>
      <c r="Q104" s="223"/>
      <c r="R104" s="223"/>
      <c r="S104" s="224"/>
      <c r="T104" s="225">
        <v>1001</v>
      </c>
      <c r="U104" s="226">
        <v>796</v>
      </c>
      <c r="V104" s="227">
        <v>1001</v>
      </c>
      <c r="W104" s="228">
        <v>796</v>
      </c>
      <c r="X104" s="229"/>
      <c r="Y104" s="228"/>
      <c r="Z104" s="229">
        <f t="shared" si="16"/>
        <v>796</v>
      </c>
      <c r="AA104" s="230">
        <f t="shared" si="11"/>
        <v>-1</v>
      </c>
      <c r="AB104" s="231">
        <f t="shared" si="17"/>
        <v>-1</v>
      </c>
      <c r="AC104" s="277"/>
      <c r="AD104" s="233">
        <f t="shared" si="12"/>
        <v>-1</v>
      </c>
      <c r="AE104" s="233">
        <f t="shared" si="13"/>
        <v>-1</v>
      </c>
    </row>
    <row r="105" spans="1:31" ht="14.4" customHeight="1">
      <c r="A105" s="126"/>
      <c r="B105" s="280" t="s">
        <v>305</v>
      </c>
      <c r="C105" s="214" t="s">
        <v>306</v>
      </c>
      <c r="D105" s="215">
        <v>89649</v>
      </c>
      <c r="E105" s="215">
        <v>90485</v>
      </c>
      <c r="F105" s="215">
        <v>79</v>
      </c>
      <c r="G105" s="216">
        <v>210</v>
      </c>
      <c r="H105" s="217">
        <v>627</v>
      </c>
      <c r="I105" s="217">
        <f t="shared" si="14"/>
        <v>837</v>
      </c>
      <c r="J105" s="218">
        <f t="shared" si="15"/>
        <v>0.74910394265232971</v>
      </c>
      <c r="K105" s="219"/>
      <c r="L105" s="219"/>
      <c r="M105" s="220"/>
      <c r="N105" s="220"/>
      <c r="O105" s="221">
        <f t="shared" si="9"/>
        <v>0</v>
      </c>
      <c r="P105" s="222"/>
      <c r="Q105" s="223"/>
      <c r="R105" s="223"/>
      <c r="S105" s="224"/>
      <c r="T105" s="225">
        <v>835</v>
      </c>
      <c r="U105" s="226">
        <v>628</v>
      </c>
      <c r="V105" s="258">
        <v>834</v>
      </c>
      <c r="W105" s="228">
        <v>628</v>
      </c>
      <c r="X105" s="229"/>
      <c r="Y105" s="228"/>
      <c r="Z105" s="229">
        <f t="shared" si="16"/>
        <v>628</v>
      </c>
      <c r="AA105" s="230">
        <f t="shared" si="11"/>
        <v>-1</v>
      </c>
      <c r="AB105" s="231">
        <f t="shared" si="17"/>
        <v>2</v>
      </c>
      <c r="AC105" s="277"/>
      <c r="AD105" s="233">
        <f t="shared" si="12"/>
        <v>-1</v>
      </c>
      <c r="AE105" s="233">
        <f t="shared" si="13"/>
        <v>3</v>
      </c>
    </row>
    <row r="106" spans="1:31" ht="14.4" customHeight="1">
      <c r="A106" s="126"/>
      <c r="B106" s="280" t="s">
        <v>307</v>
      </c>
      <c r="C106" s="214" t="s">
        <v>308</v>
      </c>
      <c r="D106" s="215">
        <v>90487</v>
      </c>
      <c r="E106" s="215">
        <v>91319</v>
      </c>
      <c r="F106" s="215">
        <v>48</v>
      </c>
      <c r="G106" s="216">
        <v>152</v>
      </c>
      <c r="H106" s="217">
        <v>681</v>
      </c>
      <c r="I106" s="217">
        <f t="shared" si="14"/>
        <v>833</v>
      </c>
      <c r="J106" s="218">
        <f t="shared" si="15"/>
        <v>0.81752701080432177</v>
      </c>
      <c r="K106" s="219"/>
      <c r="L106" s="219"/>
      <c r="M106" s="220"/>
      <c r="N106" s="220"/>
      <c r="O106" s="221">
        <f t="shared" si="9"/>
        <v>0</v>
      </c>
      <c r="P106" s="222"/>
      <c r="Q106" s="223"/>
      <c r="R106" s="223"/>
      <c r="S106" s="224"/>
      <c r="T106" s="225">
        <v>828</v>
      </c>
      <c r="U106" s="226">
        <v>679</v>
      </c>
      <c r="V106" s="227">
        <v>828</v>
      </c>
      <c r="W106" s="228">
        <v>679</v>
      </c>
      <c r="X106" s="229"/>
      <c r="Y106" s="228"/>
      <c r="Z106" s="229">
        <f t="shared" si="16"/>
        <v>679</v>
      </c>
      <c r="AA106" s="230">
        <f t="shared" si="11"/>
        <v>2</v>
      </c>
      <c r="AB106" s="231">
        <f t="shared" si="17"/>
        <v>5</v>
      </c>
      <c r="AC106" s="277"/>
      <c r="AD106" s="233">
        <f t="shared" si="12"/>
        <v>2</v>
      </c>
      <c r="AE106" s="233">
        <f t="shared" si="13"/>
        <v>5</v>
      </c>
    </row>
    <row r="107" spans="1:31" ht="14.4" customHeight="1">
      <c r="A107" s="126"/>
      <c r="B107" s="280" t="s">
        <v>309</v>
      </c>
      <c r="C107" s="214" t="s">
        <v>310</v>
      </c>
      <c r="D107" s="215">
        <v>91321</v>
      </c>
      <c r="E107" s="215">
        <v>92274</v>
      </c>
      <c r="F107" s="215">
        <v>63</v>
      </c>
      <c r="G107" s="216">
        <v>182</v>
      </c>
      <c r="H107" s="217">
        <v>772</v>
      </c>
      <c r="I107" s="217">
        <f t="shared" si="14"/>
        <v>954</v>
      </c>
      <c r="J107" s="218">
        <f t="shared" si="15"/>
        <v>0.80922431865828093</v>
      </c>
      <c r="K107" s="219"/>
      <c r="L107" s="219"/>
      <c r="M107" s="220"/>
      <c r="N107" s="220"/>
      <c r="O107" s="221">
        <f t="shared" si="9"/>
        <v>0</v>
      </c>
      <c r="P107" s="222"/>
      <c r="Q107" s="223"/>
      <c r="R107" s="223"/>
      <c r="S107" s="224"/>
      <c r="T107" s="225">
        <v>955</v>
      </c>
      <c r="U107" s="226">
        <v>774</v>
      </c>
      <c r="V107" s="258">
        <v>956</v>
      </c>
      <c r="W107" s="228">
        <v>774</v>
      </c>
      <c r="X107" s="229"/>
      <c r="Y107" s="228"/>
      <c r="Z107" s="229">
        <f t="shared" si="16"/>
        <v>774</v>
      </c>
      <c r="AA107" s="230">
        <f t="shared" si="11"/>
        <v>-2</v>
      </c>
      <c r="AB107" s="231">
        <f t="shared" si="17"/>
        <v>-1</v>
      </c>
      <c r="AC107" s="277"/>
      <c r="AD107" s="233">
        <f t="shared" si="12"/>
        <v>-2</v>
      </c>
      <c r="AE107" s="233">
        <f t="shared" si="13"/>
        <v>-2</v>
      </c>
    </row>
    <row r="108" spans="1:31" ht="14.4" customHeight="1">
      <c r="A108" s="126"/>
      <c r="B108" s="280" t="s">
        <v>311</v>
      </c>
      <c r="C108" s="214" t="s">
        <v>312</v>
      </c>
      <c r="D108" s="215">
        <v>92276</v>
      </c>
      <c r="E108" s="215">
        <v>93072</v>
      </c>
      <c r="F108" s="257">
        <v>103</v>
      </c>
      <c r="G108" s="216">
        <v>240</v>
      </c>
      <c r="H108" s="217">
        <v>557</v>
      </c>
      <c r="I108" s="217">
        <f t="shared" si="14"/>
        <v>797</v>
      </c>
      <c r="J108" s="218">
        <f t="shared" si="15"/>
        <v>0.69887076537013804</v>
      </c>
      <c r="K108" s="219"/>
      <c r="L108" s="219"/>
      <c r="M108" s="220"/>
      <c r="N108" s="220"/>
      <c r="O108" s="221">
        <f t="shared" si="9"/>
        <v>0</v>
      </c>
      <c r="P108" s="222"/>
      <c r="Q108" s="223"/>
      <c r="R108" s="223"/>
      <c r="S108" s="224"/>
      <c r="T108" s="225">
        <v>793</v>
      </c>
      <c r="U108" s="226">
        <v>563</v>
      </c>
      <c r="V108" s="227">
        <v>793</v>
      </c>
      <c r="W108" s="228">
        <v>563</v>
      </c>
      <c r="X108" s="229"/>
      <c r="Y108" s="228"/>
      <c r="Z108" s="229">
        <f t="shared" si="16"/>
        <v>563</v>
      </c>
      <c r="AA108" s="230">
        <f t="shared" si="11"/>
        <v>-6</v>
      </c>
      <c r="AB108" s="231">
        <f t="shared" si="17"/>
        <v>4</v>
      </c>
      <c r="AC108" s="277"/>
      <c r="AD108" s="233">
        <f t="shared" si="12"/>
        <v>-6</v>
      </c>
      <c r="AE108" s="233">
        <f t="shared" si="13"/>
        <v>4</v>
      </c>
    </row>
    <row r="109" spans="1:31" ht="14.4" customHeight="1">
      <c r="A109" s="126"/>
      <c r="B109" s="280" t="s">
        <v>313</v>
      </c>
      <c r="C109" s="214" t="s">
        <v>314</v>
      </c>
      <c r="D109" s="215">
        <v>93074</v>
      </c>
      <c r="E109" s="215">
        <v>94510</v>
      </c>
      <c r="F109" s="215">
        <v>83</v>
      </c>
      <c r="G109" s="216">
        <v>241</v>
      </c>
      <c r="H109" s="217">
        <v>1196</v>
      </c>
      <c r="I109" s="217">
        <f t="shared" si="14"/>
        <v>1437</v>
      </c>
      <c r="J109" s="218">
        <f t="shared" si="15"/>
        <v>0.83228949199721647</v>
      </c>
      <c r="K109" s="219"/>
      <c r="L109" s="219"/>
      <c r="M109" s="220"/>
      <c r="N109" s="220"/>
      <c r="O109" s="221">
        <f t="shared" si="9"/>
        <v>0</v>
      </c>
      <c r="P109" s="222"/>
      <c r="Q109" s="223"/>
      <c r="R109" s="223"/>
      <c r="S109" s="224"/>
      <c r="T109" s="225">
        <v>1428</v>
      </c>
      <c r="U109" s="226">
        <v>1199</v>
      </c>
      <c r="V109" s="227">
        <v>1428</v>
      </c>
      <c r="W109" s="228">
        <v>1199</v>
      </c>
      <c r="X109" s="229"/>
      <c r="Y109" s="228"/>
      <c r="Z109" s="229">
        <f t="shared" si="16"/>
        <v>1199</v>
      </c>
      <c r="AA109" s="230">
        <f t="shared" si="11"/>
        <v>-3</v>
      </c>
      <c r="AB109" s="231">
        <f t="shared" si="17"/>
        <v>9</v>
      </c>
      <c r="AC109" s="277"/>
      <c r="AD109" s="233">
        <f t="shared" si="12"/>
        <v>-3</v>
      </c>
      <c r="AE109" s="233">
        <f t="shared" si="13"/>
        <v>9</v>
      </c>
    </row>
    <row r="110" spans="1:31" ht="14.4" customHeight="1">
      <c r="A110" s="126"/>
      <c r="B110" s="280" t="s">
        <v>315</v>
      </c>
      <c r="C110" s="214" t="s">
        <v>316</v>
      </c>
      <c r="D110" s="215">
        <v>94512</v>
      </c>
      <c r="E110" s="215">
        <v>95678</v>
      </c>
      <c r="F110" s="215">
        <v>64</v>
      </c>
      <c r="G110" s="216">
        <v>190</v>
      </c>
      <c r="H110" s="217">
        <v>977</v>
      </c>
      <c r="I110" s="217">
        <f t="shared" si="14"/>
        <v>1167</v>
      </c>
      <c r="J110" s="218">
        <f t="shared" si="15"/>
        <v>0.83718937446443875</v>
      </c>
      <c r="K110" s="219"/>
      <c r="L110" s="219"/>
      <c r="M110" s="220"/>
      <c r="N110" s="220"/>
      <c r="O110" s="221">
        <f t="shared" si="9"/>
        <v>0</v>
      </c>
      <c r="P110" s="222"/>
      <c r="Q110" s="223"/>
      <c r="R110" s="223"/>
      <c r="S110" s="224"/>
      <c r="T110" s="225">
        <v>1161</v>
      </c>
      <c r="U110" s="226">
        <v>974</v>
      </c>
      <c r="V110" s="227">
        <v>1161</v>
      </c>
      <c r="W110" s="228">
        <v>974</v>
      </c>
      <c r="X110" s="229"/>
      <c r="Y110" s="228"/>
      <c r="Z110" s="229">
        <f t="shared" si="16"/>
        <v>974</v>
      </c>
      <c r="AA110" s="230">
        <f t="shared" si="11"/>
        <v>3</v>
      </c>
      <c r="AB110" s="231">
        <f t="shared" si="17"/>
        <v>6</v>
      </c>
      <c r="AC110" s="277"/>
      <c r="AD110" s="233">
        <f t="shared" si="12"/>
        <v>3</v>
      </c>
      <c r="AE110" s="233">
        <f t="shared" si="13"/>
        <v>6</v>
      </c>
    </row>
    <row r="111" spans="1:31" ht="14.4" customHeight="1">
      <c r="A111" s="126"/>
      <c r="B111" s="280" t="s">
        <v>317</v>
      </c>
      <c r="C111" s="280" t="s">
        <v>318</v>
      </c>
      <c r="D111" s="215">
        <v>95680</v>
      </c>
      <c r="E111" s="215">
        <v>96853</v>
      </c>
      <c r="F111" s="257">
        <v>134</v>
      </c>
      <c r="G111" s="216">
        <v>314</v>
      </c>
      <c r="H111" s="217">
        <v>860</v>
      </c>
      <c r="I111" s="217">
        <f t="shared" si="14"/>
        <v>1174</v>
      </c>
      <c r="J111" s="218">
        <f t="shared" si="15"/>
        <v>0.73253833049403749</v>
      </c>
      <c r="K111" s="219"/>
      <c r="L111" s="219"/>
      <c r="M111" s="220"/>
      <c r="N111" s="220"/>
      <c r="O111" s="221">
        <f t="shared" si="9"/>
        <v>0</v>
      </c>
      <c r="P111" s="222"/>
      <c r="Q111" s="223"/>
      <c r="R111" s="223"/>
      <c r="S111" s="224"/>
      <c r="T111" s="225">
        <v>1168</v>
      </c>
      <c r="U111" s="226">
        <v>861</v>
      </c>
      <c r="V111" s="227">
        <v>1168</v>
      </c>
      <c r="W111" s="228">
        <v>861</v>
      </c>
      <c r="X111" s="229"/>
      <c r="Y111" s="228"/>
      <c r="Z111" s="229">
        <f t="shared" si="16"/>
        <v>861</v>
      </c>
      <c r="AA111" s="230">
        <f t="shared" si="11"/>
        <v>-1</v>
      </c>
      <c r="AB111" s="231">
        <f t="shared" si="17"/>
        <v>6</v>
      </c>
      <c r="AC111" s="277"/>
      <c r="AD111" s="233">
        <f t="shared" si="12"/>
        <v>-1</v>
      </c>
      <c r="AE111" s="233">
        <f t="shared" si="13"/>
        <v>6</v>
      </c>
    </row>
    <row r="112" spans="1:31" ht="14.4" customHeight="1">
      <c r="A112" s="126"/>
      <c r="B112" s="280" t="s">
        <v>319</v>
      </c>
      <c r="C112" s="214" t="s">
        <v>320</v>
      </c>
      <c r="D112" s="215">
        <v>96855</v>
      </c>
      <c r="E112" s="215">
        <v>98182</v>
      </c>
      <c r="F112" s="215">
        <v>47</v>
      </c>
      <c r="G112" s="216">
        <v>191</v>
      </c>
      <c r="H112" s="217">
        <v>1137</v>
      </c>
      <c r="I112" s="217">
        <f t="shared" si="14"/>
        <v>1328</v>
      </c>
      <c r="J112" s="218">
        <f t="shared" si="15"/>
        <v>0.85617469879518071</v>
      </c>
      <c r="K112" s="219"/>
      <c r="L112" s="219"/>
      <c r="M112" s="220"/>
      <c r="N112" s="220"/>
      <c r="O112" s="221">
        <f t="shared" si="9"/>
        <v>0</v>
      </c>
      <c r="P112" s="222"/>
      <c r="Q112" s="223"/>
      <c r="R112" s="223"/>
      <c r="S112" s="224"/>
      <c r="T112" s="225">
        <v>1324</v>
      </c>
      <c r="U112" s="226">
        <v>1130</v>
      </c>
      <c r="V112" s="227">
        <v>1324</v>
      </c>
      <c r="W112" s="228">
        <v>1130</v>
      </c>
      <c r="X112" s="229"/>
      <c r="Y112" s="228"/>
      <c r="Z112" s="229">
        <f t="shared" si="16"/>
        <v>1130</v>
      </c>
      <c r="AA112" s="230">
        <f t="shared" si="11"/>
        <v>7</v>
      </c>
      <c r="AB112" s="231">
        <f t="shared" si="17"/>
        <v>4</v>
      </c>
      <c r="AC112" s="277"/>
      <c r="AD112" s="233">
        <f t="shared" si="12"/>
        <v>7</v>
      </c>
      <c r="AE112" s="233">
        <f t="shared" si="13"/>
        <v>4</v>
      </c>
    </row>
    <row r="113" spans="1:31" ht="14.4" customHeight="1">
      <c r="A113" s="126"/>
      <c r="B113" s="280" t="s">
        <v>321</v>
      </c>
      <c r="C113" s="214" t="s">
        <v>322</v>
      </c>
      <c r="D113" s="215">
        <v>98184</v>
      </c>
      <c r="E113" s="215">
        <v>99197</v>
      </c>
      <c r="F113" s="257">
        <v>119</v>
      </c>
      <c r="G113" s="216">
        <v>269</v>
      </c>
      <c r="H113" s="217">
        <v>745</v>
      </c>
      <c r="I113" s="217">
        <f t="shared" si="14"/>
        <v>1014</v>
      </c>
      <c r="J113" s="218">
        <f t="shared" si="15"/>
        <v>0.73471400394477315</v>
      </c>
      <c r="K113" s="219"/>
      <c r="L113" s="219"/>
      <c r="M113" s="220"/>
      <c r="N113" s="220"/>
      <c r="O113" s="221">
        <f t="shared" si="9"/>
        <v>0</v>
      </c>
      <c r="P113" s="222"/>
      <c r="Q113" s="223"/>
      <c r="R113" s="223"/>
      <c r="S113" s="224"/>
      <c r="T113" s="225">
        <v>1008</v>
      </c>
      <c r="U113" s="226">
        <v>744</v>
      </c>
      <c r="V113" s="227">
        <v>1008</v>
      </c>
      <c r="W113" s="228">
        <v>744</v>
      </c>
      <c r="X113" s="229"/>
      <c r="Y113" s="228"/>
      <c r="Z113" s="229">
        <f t="shared" si="16"/>
        <v>744</v>
      </c>
      <c r="AA113" s="230">
        <f t="shared" si="11"/>
        <v>1</v>
      </c>
      <c r="AB113" s="231">
        <f t="shared" si="17"/>
        <v>6</v>
      </c>
      <c r="AC113" s="277"/>
      <c r="AD113" s="233">
        <f t="shared" si="12"/>
        <v>1</v>
      </c>
      <c r="AE113" s="233">
        <f t="shared" si="13"/>
        <v>6</v>
      </c>
    </row>
    <row r="114" spans="1:31" ht="14.4" customHeight="1">
      <c r="A114" s="126"/>
      <c r="B114" s="280" t="s">
        <v>323</v>
      </c>
      <c r="C114" s="280" t="s">
        <v>324</v>
      </c>
      <c r="D114" s="215">
        <v>99199</v>
      </c>
      <c r="E114" s="215">
        <v>100531</v>
      </c>
      <c r="F114" s="257">
        <v>244</v>
      </c>
      <c r="G114" s="216">
        <v>510</v>
      </c>
      <c r="H114" s="217">
        <v>823</v>
      </c>
      <c r="I114" s="217">
        <f t="shared" si="14"/>
        <v>1333</v>
      </c>
      <c r="J114" s="218">
        <f t="shared" si="15"/>
        <v>0.61740435108777192</v>
      </c>
      <c r="K114" s="219"/>
      <c r="L114" s="219"/>
      <c r="M114" s="220"/>
      <c r="N114" s="220"/>
      <c r="O114" s="221">
        <f t="shared" si="9"/>
        <v>0</v>
      </c>
      <c r="P114" s="222"/>
      <c r="Q114" s="223"/>
      <c r="R114" s="223"/>
      <c r="S114" s="224"/>
      <c r="T114" s="225">
        <v>1314</v>
      </c>
      <c r="U114" s="226">
        <v>827</v>
      </c>
      <c r="V114" s="258">
        <v>1311</v>
      </c>
      <c r="W114" s="228">
        <v>827</v>
      </c>
      <c r="X114" s="229"/>
      <c r="Y114" s="228"/>
      <c r="Z114" s="229">
        <f t="shared" si="16"/>
        <v>827</v>
      </c>
      <c r="AA114" s="230">
        <f t="shared" si="11"/>
        <v>-4</v>
      </c>
      <c r="AB114" s="243">
        <f t="shared" si="17"/>
        <v>19</v>
      </c>
      <c r="AC114" s="277"/>
      <c r="AD114" s="233">
        <f t="shared" si="12"/>
        <v>-4</v>
      </c>
      <c r="AE114" s="245">
        <f t="shared" si="13"/>
        <v>22</v>
      </c>
    </row>
    <row r="115" spans="1:31" ht="14.4" customHeight="1">
      <c r="A115" s="126"/>
      <c r="B115" s="280" t="s">
        <v>325</v>
      </c>
      <c r="C115" s="280" t="s">
        <v>326</v>
      </c>
      <c r="D115" s="215">
        <v>100533</v>
      </c>
      <c r="E115" s="215">
        <v>101409</v>
      </c>
      <c r="F115" s="257">
        <v>105</v>
      </c>
      <c r="G115" s="216">
        <v>273</v>
      </c>
      <c r="H115" s="217">
        <v>604</v>
      </c>
      <c r="I115" s="217">
        <f t="shared" si="14"/>
        <v>877</v>
      </c>
      <c r="J115" s="218">
        <f t="shared" si="15"/>
        <v>0.68871151653363738</v>
      </c>
      <c r="K115" s="219"/>
      <c r="L115" s="219"/>
      <c r="M115" s="220"/>
      <c r="N115" s="220"/>
      <c r="O115" s="221">
        <f t="shared" si="9"/>
        <v>0</v>
      </c>
      <c r="P115" s="222"/>
      <c r="Q115" s="223"/>
      <c r="R115" s="223"/>
      <c r="S115" s="224"/>
      <c r="T115" s="225">
        <v>878</v>
      </c>
      <c r="U115" s="226">
        <v>603</v>
      </c>
      <c r="V115" s="227">
        <v>878</v>
      </c>
      <c r="W115" s="228">
        <v>603</v>
      </c>
      <c r="X115" s="229"/>
      <c r="Y115" s="228"/>
      <c r="Z115" s="229">
        <f t="shared" si="16"/>
        <v>603</v>
      </c>
      <c r="AA115" s="230">
        <f t="shared" si="11"/>
        <v>1</v>
      </c>
      <c r="AB115" s="231">
        <f t="shared" si="17"/>
        <v>-1</v>
      </c>
      <c r="AC115" s="277"/>
      <c r="AD115" s="233">
        <f t="shared" si="12"/>
        <v>1</v>
      </c>
      <c r="AE115" s="233">
        <f t="shared" si="13"/>
        <v>-1</v>
      </c>
    </row>
    <row r="116" spans="1:31" ht="14.4" customHeight="1">
      <c r="A116" s="126"/>
      <c r="B116" s="280" t="s">
        <v>327</v>
      </c>
      <c r="C116" s="214" t="s">
        <v>328</v>
      </c>
      <c r="D116" s="215">
        <v>101411</v>
      </c>
      <c r="E116" s="215">
        <v>102207</v>
      </c>
      <c r="F116" s="215">
        <v>66</v>
      </c>
      <c r="G116" s="216">
        <v>180</v>
      </c>
      <c r="H116" s="217">
        <v>617</v>
      </c>
      <c r="I116" s="217">
        <f t="shared" si="14"/>
        <v>797</v>
      </c>
      <c r="J116" s="218">
        <f t="shared" si="15"/>
        <v>0.77415307402760347</v>
      </c>
      <c r="K116" s="219"/>
      <c r="L116" s="219"/>
      <c r="M116" s="220"/>
      <c r="N116" s="220"/>
      <c r="O116" s="221">
        <f t="shared" si="9"/>
        <v>0</v>
      </c>
      <c r="P116" s="222"/>
      <c r="Q116" s="223"/>
      <c r="R116" s="223"/>
      <c r="S116" s="224"/>
      <c r="T116" s="225">
        <v>799</v>
      </c>
      <c r="U116" s="226">
        <v>617</v>
      </c>
      <c r="V116" s="227">
        <v>799</v>
      </c>
      <c r="W116" s="228">
        <v>617</v>
      </c>
      <c r="X116" s="229"/>
      <c r="Y116" s="228"/>
      <c r="Z116" s="229">
        <f t="shared" si="16"/>
        <v>617</v>
      </c>
      <c r="AA116" s="230">
        <f t="shared" si="11"/>
        <v>0</v>
      </c>
      <c r="AB116" s="231">
        <f t="shared" si="17"/>
        <v>-2</v>
      </c>
      <c r="AC116" s="277"/>
      <c r="AD116" s="233">
        <f t="shared" si="12"/>
        <v>0</v>
      </c>
      <c r="AE116" s="233">
        <f t="shared" si="13"/>
        <v>-2</v>
      </c>
    </row>
    <row r="117" spans="1:31" ht="14.4" customHeight="1">
      <c r="A117" s="126"/>
      <c r="B117" s="280" t="s">
        <v>329</v>
      </c>
      <c r="C117" s="214" t="s">
        <v>330</v>
      </c>
      <c r="D117" s="215">
        <v>102209</v>
      </c>
      <c r="E117" s="215">
        <v>102781</v>
      </c>
      <c r="F117" s="215">
        <v>64</v>
      </c>
      <c r="G117" s="216">
        <v>152</v>
      </c>
      <c r="H117" s="217">
        <v>421</v>
      </c>
      <c r="I117" s="217">
        <f t="shared" si="14"/>
        <v>573</v>
      </c>
      <c r="J117" s="218">
        <f t="shared" si="15"/>
        <v>0.73472949389179754</v>
      </c>
      <c r="K117" s="219"/>
      <c r="L117" s="219"/>
      <c r="M117" s="220"/>
      <c r="N117" s="220"/>
      <c r="O117" s="221">
        <f t="shared" si="9"/>
        <v>0</v>
      </c>
      <c r="P117" s="222"/>
      <c r="Q117" s="223"/>
      <c r="R117" s="223"/>
      <c r="S117" s="224"/>
      <c r="T117" s="225">
        <v>567</v>
      </c>
      <c r="U117" s="226">
        <v>421</v>
      </c>
      <c r="V117" s="227">
        <v>567</v>
      </c>
      <c r="W117" s="228">
        <v>421</v>
      </c>
      <c r="X117" s="229"/>
      <c r="Y117" s="228"/>
      <c r="Z117" s="229">
        <f t="shared" si="16"/>
        <v>421</v>
      </c>
      <c r="AA117" s="230">
        <f t="shared" si="11"/>
        <v>0</v>
      </c>
      <c r="AB117" s="231">
        <f t="shared" si="17"/>
        <v>6</v>
      </c>
      <c r="AC117" s="277"/>
      <c r="AD117" s="233">
        <f t="shared" si="12"/>
        <v>0</v>
      </c>
      <c r="AE117" s="233">
        <f t="shared" si="13"/>
        <v>6</v>
      </c>
    </row>
    <row r="118" spans="1:31" ht="14.4" customHeight="1">
      <c r="A118" s="126"/>
      <c r="B118" s="280" t="s">
        <v>331</v>
      </c>
      <c r="C118" s="214" t="s">
        <v>332</v>
      </c>
      <c r="D118" s="215">
        <v>102783</v>
      </c>
      <c r="E118" s="215">
        <v>103932</v>
      </c>
      <c r="F118" s="257">
        <v>200</v>
      </c>
      <c r="G118" s="216">
        <v>449</v>
      </c>
      <c r="H118" s="217">
        <v>701</v>
      </c>
      <c r="I118" s="217">
        <f t="shared" si="14"/>
        <v>1150</v>
      </c>
      <c r="J118" s="218">
        <f t="shared" si="15"/>
        <v>0.60956521739130431</v>
      </c>
      <c r="K118" s="219"/>
      <c r="L118" s="219"/>
      <c r="M118" s="220"/>
      <c r="N118" s="220"/>
      <c r="O118" s="221">
        <f t="shared" si="9"/>
        <v>0</v>
      </c>
      <c r="P118" s="222"/>
      <c r="Q118" s="223"/>
      <c r="R118" s="223"/>
      <c r="S118" s="224"/>
      <c r="T118" s="225">
        <v>1138</v>
      </c>
      <c r="U118" s="226">
        <v>703</v>
      </c>
      <c r="V118" s="227">
        <v>1138</v>
      </c>
      <c r="W118" s="228">
        <v>703</v>
      </c>
      <c r="X118" s="229"/>
      <c r="Y118" s="228"/>
      <c r="Z118" s="229">
        <f t="shared" si="16"/>
        <v>703</v>
      </c>
      <c r="AA118" s="230">
        <f t="shared" si="11"/>
        <v>-2</v>
      </c>
      <c r="AB118" s="243">
        <f t="shared" si="17"/>
        <v>12</v>
      </c>
      <c r="AC118" s="277"/>
      <c r="AD118" s="233">
        <f t="shared" si="12"/>
        <v>-2</v>
      </c>
      <c r="AE118" s="245">
        <f t="shared" si="13"/>
        <v>12</v>
      </c>
    </row>
    <row r="119" spans="1:31" ht="14.4" customHeight="1">
      <c r="A119" s="126"/>
      <c r="B119" s="280" t="s">
        <v>333</v>
      </c>
      <c r="C119" s="280" t="s">
        <v>334</v>
      </c>
      <c r="D119" s="215">
        <v>103934</v>
      </c>
      <c r="E119" s="215">
        <v>104691</v>
      </c>
      <c r="F119" s="215">
        <v>77</v>
      </c>
      <c r="G119" s="216">
        <v>193</v>
      </c>
      <c r="H119" s="217">
        <v>565</v>
      </c>
      <c r="I119" s="217">
        <f t="shared" si="14"/>
        <v>758</v>
      </c>
      <c r="J119" s="218">
        <f t="shared" si="15"/>
        <v>0.74538258575197891</v>
      </c>
      <c r="K119" s="219"/>
      <c r="L119" s="219"/>
      <c r="M119" s="220"/>
      <c r="N119" s="220"/>
      <c r="O119" s="221">
        <f t="shared" si="9"/>
        <v>0</v>
      </c>
      <c r="P119" s="222"/>
      <c r="Q119" s="223"/>
      <c r="R119" s="223"/>
      <c r="S119" s="224"/>
      <c r="T119" s="225">
        <v>757</v>
      </c>
      <c r="U119" s="226">
        <v>566</v>
      </c>
      <c r="V119" s="258">
        <v>756</v>
      </c>
      <c r="W119" s="228">
        <v>566</v>
      </c>
      <c r="X119" s="229"/>
      <c r="Y119" s="228"/>
      <c r="Z119" s="229">
        <f t="shared" si="16"/>
        <v>566</v>
      </c>
      <c r="AA119" s="230">
        <f t="shared" si="11"/>
        <v>-1</v>
      </c>
      <c r="AB119" s="231">
        <f t="shared" si="17"/>
        <v>1</v>
      </c>
      <c r="AC119" s="277"/>
      <c r="AD119" s="233">
        <f t="shared" si="12"/>
        <v>-1</v>
      </c>
      <c r="AE119" s="233">
        <f t="shared" si="13"/>
        <v>2</v>
      </c>
    </row>
    <row r="120" spans="1:31" ht="14.4" customHeight="1">
      <c r="A120" s="126"/>
      <c r="B120" s="280" t="s">
        <v>335</v>
      </c>
      <c r="C120" s="214" t="s">
        <v>336</v>
      </c>
      <c r="D120" s="215">
        <v>104693</v>
      </c>
      <c r="E120" s="215">
        <v>105695</v>
      </c>
      <c r="F120" s="257">
        <v>156</v>
      </c>
      <c r="G120" s="216">
        <v>353</v>
      </c>
      <c r="H120" s="217">
        <v>650</v>
      </c>
      <c r="I120" s="217">
        <f t="shared" si="14"/>
        <v>1003</v>
      </c>
      <c r="J120" s="218">
        <f t="shared" si="15"/>
        <v>0.64805583250249255</v>
      </c>
      <c r="K120" s="219"/>
      <c r="L120" s="219"/>
      <c r="M120" s="220"/>
      <c r="N120" s="220"/>
      <c r="O120" s="221">
        <f t="shared" si="9"/>
        <v>0</v>
      </c>
      <c r="P120" s="222"/>
      <c r="Q120" s="223"/>
      <c r="R120" s="223"/>
      <c r="S120" s="224"/>
      <c r="T120" s="225">
        <v>1003</v>
      </c>
      <c r="U120" s="226">
        <v>650</v>
      </c>
      <c r="V120" s="227">
        <v>1003</v>
      </c>
      <c r="W120" s="228">
        <v>650</v>
      </c>
      <c r="X120" s="229"/>
      <c r="Y120" s="228"/>
      <c r="Z120" s="229">
        <f t="shared" si="16"/>
        <v>650</v>
      </c>
      <c r="AA120" s="230">
        <f t="shared" si="11"/>
        <v>0</v>
      </c>
      <c r="AB120" s="231">
        <f t="shared" si="17"/>
        <v>0</v>
      </c>
      <c r="AC120" s="277"/>
      <c r="AD120" s="233">
        <f t="shared" si="12"/>
        <v>0</v>
      </c>
      <c r="AE120" s="233">
        <f t="shared" si="13"/>
        <v>0</v>
      </c>
    </row>
    <row r="121" spans="1:31" ht="14.4" customHeight="1">
      <c r="A121" s="126"/>
      <c r="B121" s="280" t="s">
        <v>337</v>
      </c>
      <c r="C121" s="214" t="s">
        <v>338</v>
      </c>
      <c r="D121" s="215">
        <v>105697</v>
      </c>
      <c r="E121" s="215">
        <v>106815</v>
      </c>
      <c r="F121" s="257">
        <v>111</v>
      </c>
      <c r="G121" s="216">
        <v>282</v>
      </c>
      <c r="H121" s="217">
        <v>837</v>
      </c>
      <c r="I121" s="217">
        <f t="shared" si="14"/>
        <v>1119</v>
      </c>
      <c r="J121" s="218">
        <f t="shared" si="15"/>
        <v>0.74798927613941024</v>
      </c>
      <c r="K121" s="219"/>
      <c r="L121" s="219"/>
      <c r="M121" s="220"/>
      <c r="N121" s="220"/>
      <c r="O121" s="221">
        <f t="shared" si="9"/>
        <v>0</v>
      </c>
      <c r="P121" s="222"/>
      <c r="Q121" s="223"/>
      <c r="R121" s="223"/>
      <c r="S121" s="224"/>
      <c r="T121" s="225">
        <v>1118</v>
      </c>
      <c r="U121" s="226">
        <v>836</v>
      </c>
      <c r="V121" s="227">
        <v>1118</v>
      </c>
      <c r="W121" s="228">
        <v>836</v>
      </c>
      <c r="X121" s="229"/>
      <c r="Y121" s="228"/>
      <c r="Z121" s="229">
        <f t="shared" si="16"/>
        <v>836</v>
      </c>
      <c r="AA121" s="230">
        <f t="shared" si="11"/>
        <v>1</v>
      </c>
      <c r="AB121" s="231">
        <f t="shared" si="17"/>
        <v>1</v>
      </c>
      <c r="AC121" s="277"/>
      <c r="AD121" s="233">
        <f t="shared" si="12"/>
        <v>1</v>
      </c>
      <c r="AE121" s="233">
        <f t="shared" si="13"/>
        <v>1</v>
      </c>
    </row>
    <row r="122" spans="1:31" ht="14.4" customHeight="1">
      <c r="A122" s="126"/>
      <c r="B122" s="280" t="s">
        <v>339</v>
      </c>
      <c r="C122" s="280" t="s">
        <v>340</v>
      </c>
      <c r="D122" s="215">
        <v>106817</v>
      </c>
      <c r="E122" s="215">
        <v>107423</v>
      </c>
      <c r="F122" s="215">
        <v>53</v>
      </c>
      <c r="G122" s="216">
        <v>140</v>
      </c>
      <c r="H122" s="217">
        <v>467</v>
      </c>
      <c r="I122" s="217">
        <f t="shared" si="14"/>
        <v>607</v>
      </c>
      <c r="J122" s="218">
        <f t="shared" si="15"/>
        <v>0.7693574958813838</v>
      </c>
      <c r="K122" s="219"/>
      <c r="L122" s="219"/>
      <c r="M122" s="220"/>
      <c r="N122" s="220"/>
      <c r="O122" s="221">
        <f t="shared" si="9"/>
        <v>0</v>
      </c>
      <c r="P122" s="222"/>
      <c r="Q122" s="223"/>
      <c r="R122" s="223"/>
      <c r="S122" s="224"/>
      <c r="T122" s="225">
        <v>603</v>
      </c>
      <c r="U122" s="226">
        <v>465</v>
      </c>
      <c r="V122" s="227">
        <v>603</v>
      </c>
      <c r="W122" s="228">
        <v>465</v>
      </c>
      <c r="X122" s="229"/>
      <c r="Y122" s="228"/>
      <c r="Z122" s="229">
        <f t="shared" si="16"/>
        <v>465</v>
      </c>
      <c r="AA122" s="230">
        <f t="shared" si="11"/>
        <v>2</v>
      </c>
      <c r="AB122" s="231">
        <f t="shared" si="17"/>
        <v>4</v>
      </c>
      <c r="AC122" s="277"/>
      <c r="AD122" s="233">
        <f t="shared" si="12"/>
        <v>2</v>
      </c>
      <c r="AE122" s="233">
        <f t="shared" si="13"/>
        <v>4</v>
      </c>
    </row>
    <row r="123" spans="1:31" ht="14.4" customHeight="1">
      <c r="A123" s="126"/>
      <c r="B123" s="280" t="s">
        <v>341</v>
      </c>
      <c r="C123" s="280" t="s">
        <v>342</v>
      </c>
      <c r="D123" s="215">
        <v>107425</v>
      </c>
      <c r="E123" s="215">
        <v>108259</v>
      </c>
      <c r="F123" s="257">
        <v>166</v>
      </c>
      <c r="G123" s="216">
        <v>355</v>
      </c>
      <c r="H123" s="217">
        <v>480</v>
      </c>
      <c r="I123" s="217">
        <f t="shared" si="14"/>
        <v>835</v>
      </c>
      <c r="J123" s="218">
        <f t="shared" si="15"/>
        <v>0.57485029940119758</v>
      </c>
      <c r="K123" s="219"/>
      <c r="L123" s="219"/>
      <c r="M123" s="220"/>
      <c r="N123" s="220"/>
      <c r="O123" s="221">
        <f t="shared" si="9"/>
        <v>0</v>
      </c>
      <c r="P123" s="222"/>
      <c r="Q123" s="223"/>
      <c r="R123" s="223"/>
      <c r="S123" s="224"/>
      <c r="T123" s="225">
        <v>841</v>
      </c>
      <c r="U123" s="226">
        <v>482</v>
      </c>
      <c r="V123" s="227">
        <v>841</v>
      </c>
      <c r="W123" s="228">
        <v>482</v>
      </c>
      <c r="X123" s="229"/>
      <c r="Y123" s="228"/>
      <c r="Z123" s="229">
        <f t="shared" si="16"/>
        <v>482</v>
      </c>
      <c r="AA123" s="230">
        <f t="shared" si="11"/>
        <v>-2</v>
      </c>
      <c r="AB123" s="231">
        <f t="shared" si="17"/>
        <v>-6</v>
      </c>
      <c r="AC123" s="277"/>
      <c r="AD123" s="233">
        <f t="shared" si="12"/>
        <v>-2</v>
      </c>
      <c r="AE123" s="233">
        <f t="shared" si="13"/>
        <v>-6</v>
      </c>
    </row>
    <row r="124" spans="1:31" ht="14.4" customHeight="1">
      <c r="A124" s="126"/>
      <c r="B124" s="280" t="s">
        <v>343</v>
      </c>
      <c r="C124" s="214" t="s">
        <v>344</v>
      </c>
      <c r="D124" s="215">
        <v>108261</v>
      </c>
      <c r="E124" s="215">
        <v>108799</v>
      </c>
      <c r="F124" s="215">
        <v>80</v>
      </c>
      <c r="G124" s="216">
        <v>181</v>
      </c>
      <c r="H124" s="217">
        <v>358</v>
      </c>
      <c r="I124" s="217">
        <f t="shared" si="14"/>
        <v>539</v>
      </c>
      <c r="J124" s="218">
        <f t="shared" si="15"/>
        <v>0.66419294990723565</v>
      </c>
      <c r="K124" s="219"/>
      <c r="L124" s="219"/>
      <c r="M124" s="220"/>
      <c r="N124" s="220"/>
      <c r="O124" s="221">
        <f t="shared" si="9"/>
        <v>0</v>
      </c>
      <c r="P124" s="222"/>
      <c r="Q124" s="223"/>
      <c r="R124" s="223"/>
      <c r="S124" s="224"/>
      <c r="T124" s="225">
        <v>534</v>
      </c>
      <c r="U124" s="226">
        <v>360</v>
      </c>
      <c r="V124" s="227">
        <v>534</v>
      </c>
      <c r="W124" s="228">
        <v>360</v>
      </c>
      <c r="X124" s="229"/>
      <c r="Y124" s="228"/>
      <c r="Z124" s="229">
        <f t="shared" si="16"/>
        <v>360</v>
      </c>
      <c r="AA124" s="230">
        <f t="shared" si="11"/>
        <v>-2</v>
      </c>
      <c r="AB124" s="231">
        <f t="shared" si="17"/>
        <v>5</v>
      </c>
      <c r="AC124" s="277"/>
      <c r="AD124" s="233">
        <f t="shared" si="12"/>
        <v>-2</v>
      </c>
      <c r="AE124" s="233">
        <f t="shared" si="13"/>
        <v>5</v>
      </c>
    </row>
    <row r="125" spans="1:31" ht="14.4" customHeight="1">
      <c r="A125" s="126"/>
      <c r="B125" s="280" t="s">
        <v>345</v>
      </c>
      <c r="C125" s="214" t="s">
        <v>346</v>
      </c>
      <c r="D125" s="215">
        <v>108801</v>
      </c>
      <c r="E125" s="215">
        <v>109998</v>
      </c>
      <c r="F125" s="257">
        <v>171</v>
      </c>
      <c r="G125" s="216">
        <v>359</v>
      </c>
      <c r="H125" s="217">
        <v>839</v>
      </c>
      <c r="I125" s="217">
        <f t="shared" si="14"/>
        <v>1198</v>
      </c>
      <c r="J125" s="218">
        <f t="shared" si="15"/>
        <v>0.70033388981636058</v>
      </c>
      <c r="K125" s="219"/>
      <c r="L125" s="219"/>
      <c r="M125" s="220"/>
      <c r="N125" s="220"/>
      <c r="O125" s="221">
        <f t="shared" si="9"/>
        <v>0</v>
      </c>
      <c r="P125" s="222"/>
      <c r="Q125" s="223"/>
      <c r="R125" s="223"/>
      <c r="S125" s="224"/>
      <c r="T125" s="225">
        <v>1191</v>
      </c>
      <c r="U125" s="226">
        <v>841</v>
      </c>
      <c r="V125" s="227">
        <v>1191</v>
      </c>
      <c r="W125" s="228">
        <v>841</v>
      </c>
      <c r="X125" s="229"/>
      <c r="Y125" s="228"/>
      <c r="Z125" s="229">
        <f t="shared" si="16"/>
        <v>841</v>
      </c>
      <c r="AA125" s="230">
        <f t="shared" si="11"/>
        <v>-2</v>
      </c>
      <c r="AB125" s="231">
        <f t="shared" si="17"/>
        <v>7</v>
      </c>
      <c r="AC125" s="277"/>
      <c r="AD125" s="233">
        <f t="shared" si="12"/>
        <v>-2</v>
      </c>
      <c r="AE125" s="233">
        <f t="shared" si="13"/>
        <v>7</v>
      </c>
    </row>
    <row r="126" spans="1:31" ht="14.4" customHeight="1">
      <c r="A126" s="126"/>
      <c r="B126" s="280" t="s">
        <v>347</v>
      </c>
      <c r="C126" s="214" t="s">
        <v>348</v>
      </c>
      <c r="D126" s="215">
        <v>110000</v>
      </c>
      <c r="E126" s="215">
        <v>111037</v>
      </c>
      <c r="F126" s="257">
        <v>186</v>
      </c>
      <c r="G126" s="216">
        <v>397</v>
      </c>
      <c r="H126" s="217">
        <v>641</v>
      </c>
      <c r="I126" s="217">
        <f t="shared" si="14"/>
        <v>1038</v>
      </c>
      <c r="J126" s="238">
        <f t="shared" si="15"/>
        <v>0.61753371868978801</v>
      </c>
      <c r="K126" s="219"/>
      <c r="L126" s="219"/>
      <c r="M126" s="220"/>
      <c r="N126" s="220"/>
      <c r="O126" s="221">
        <f t="shared" si="9"/>
        <v>0</v>
      </c>
      <c r="P126" s="222"/>
      <c r="Q126" s="223"/>
      <c r="R126" s="223"/>
      <c r="S126" s="224"/>
      <c r="T126" s="225">
        <v>1032</v>
      </c>
      <c r="U126" s="226">
        <v>646</v>
      </c>
      <c r="V126" s="258">
        <v>1031</v>
      </c>
      <c r="W126" s="228">
        <v>646</v>
      </c>
      <c r="X126" s="229"/>
      <c r="Y126" s="228"/>
      <c r="Z126" s="229">
        <f t="shared" si="16"/>
        <v>646</v>
      </c>
      <c r="AA126" s="230">
        <f t="shared" si="11"/>
        <v>-5</v>
      </c>
      <c r="AB126" s="231">
        <f t="shared" si="17"/>
        <v>6</v>
      </c>
      <c r="AC126" s="277"/>
      <c r="AD126" s="233">
        <f t="shared" si="12"/>
        <v>-5</v>
      </c>
      <c r="AE126" s="233">
        <f t="shared" si="13"/>
        <v>7</v>
      </c>
    </row>
    <row r="127" spans="1:31" ht="14.4" customHeight="1">
      <c r="A127" s="126"/>
      <c r="B127" s="280" t="s">
        <v>349</v>
      </c>
      <c r="C127" s="280" t="s">
        <v>350</v>
      </c>
      <c r="D127" s="215">
        <v>111039</v>
      </c>
      <c r="E127" s="215">
        <v>111993</v>
      </c>
      <c r="F127" s="215">
        <v>77</v>
      </c>
      <c r="G127" s="216">
        <v>199</v>
      </c>
      <c r="H127" s="217">
        <v>756</v>
      </c>
      <c r="I127" s="217">
        <f t="shared" si="14"/>
        <v>955</v>
      </c>
      <c r="J127" s="218">
        <f t="shared" si="15"/>
        <v>0.79162303664921463</v>
      </c>
      <c r="K127" s="219"/>
      <c r="L127" s="219"/>
      <c r="M127" s="220"/>
      <c r="N127" s="220"/>
      <c r="O127" s="221">
        <f t="shared" si="9"/>
        <v>0</v>
      </c>
      <c r="P127" s="222"/>
      <c r="Q127" s="223"/>
      <c r="R127" s="223"/>
      <c r="S127" s="224"/>
      <c r="T127" s="225">
        <v>949</v>
      </c>
      <c r="U127" s="226">
        <v>756</v>
      </c>
      <c r="V127" s="227">
        <v>949</v>
      </c>
      <c r="W127" s="228">
        <v>756</v>
      </c>
      <c r="X127" s="229"/>
      <c r="Y127" s="228"/>
      <c r="Z127" s="229">
        <f t="shared" si="16"/>
        <v>756</v>
      </c>
      <c r="AA127" s="230">
        <f t="shared" si="11"/>
        <v>0</v>
      </c>
      <c r="AB127" s="231">
        <f t="shared" si="17"/>
        <v>6</v>
      </c>
      <c r="AC127" s="277"/>
      <c r="AD127" s="233">
        <f t="shared" si="12"/>
        <v>0</v>
      </c>
      <c r="AE127" s="233">
        <f t="shared" si="13"/>
        <v>6</v>
      </c>
    </row>
    <row r="128" spans="1:31" ht="14.4" customHeight="1">
      <c r="A128" s="126"/>
      <c r="B128" s="280" t="s">
        <v>351</v>
      </c>
      <c r="C128" s="280" t="s">
        <v>352</v>
      </c>
      <c r="D128" s="215">
        <v>111995</v>
      </c>
      <c r="E128" s="215">
        <v>112635</v>
      </c>
      <c r="F128" s="215">
        <v>34</v>
      </c>
      <c r="G128" s="216">
        <v>111</v>
      </c>
      <c r="H128" s="217">
        <v>530</v>
      </c>
      <c r="I128" s="217">
        <f t="shared" si="14"/>
        <v>641</v>
      </c>
      <c r="J128" s="218">
        <f t="shared" si="15"/>
        <v>0.82683307332293288</v>
      </c>
      <c r="K128" s="219"/>
      <c r="L128" s="219"/>
      <c r="M128" s="220"/>
      <c r="N128" s="220"/>
      <c r="O128" s="221">
        <f t="shared" si="9"/>
        <v>0</v>
      </c>
      <c r="P128" s="222"/>
      <c r="Q128" s="223"/>
      <c r="R128" s="223"/>
      <c r="S128" s="224"/>
      <c r="T128" s="225">
        <v>638</v>
      </c>
      <c r="U128" s="226">
        <v>531</v>
      </c>
      <c r="V128" s="227">
        <v>638</v>
      </c>
      <c r="W128" s="228">
        <v>531</v>
      </c>
      <c r="X128" s="229"/>
      <c r="Y128" s="228"/>
      <c r="Z128" s="229">
        <f t="shared" si="16"/>
        <v>531</v>
      </c>
      <c r="AA128" s="230">
        <f t="shared" si="11"/>
        <v>-1</v>
      </c>
      <c r="AB128" s="231">
        <f t="shared" si="17"/>
        <v>3</v>
      </c>
      <c r="AC128" s="277"/>
      <c r="AD128" s="233">
        <f t="shared" si="12"/>
        <v>-1</v>
      </c>
      <c r="AE128" s="233">
        <f t="shared" si="13"/>
        <v>3</v>
      </c>
    </row>
    <row r="129" spans="1:31" ht="14.4" customHeight="1">
      <c r="A129" s="126"/>
      <c r="B129" s="280" t="s">
        <v>353</v>
      </c>
      <c r="C129" s="280" t="s">
        <v>354</v>
      </c>
      <c r="D129" s="215">
        <v>112637</v>
      </c>
      <c r="E129" s="215">
        <v>113519</v>
      </c>
      <c r="F129" s="215">
        <v>74</v>
      </c>
      <c r="G129" s="216">
        <v>205</v>
      </c>
      <c r="H129" s="217">
        <v>678</v>
      </c>
      <c r="I129" s="217">
        <f t="shared" si="14"/>
        <v>883</v>
      </c>
      <c r="J129" s="218">
        <f t="shared" si="15"/>
        <v>0.76783691959229894</v>
      </c>
      <c r="K129" s="219"/>
      <c r="L129" s="219"/>
      <c r="M129" s="220"/>
      <c r="N129" s="220"/>
      <c r="O129" s="221">
        <f t="shared" si="9"/>
        <v>0</v>
      </c>
      <c r="P129" s="222"/>
      <c r="Q129" s="223"/>
      <c r="R129" s="223"/>
      <c r="S129" s="224"/>
      <c r="T129" s="225">
        <v>880</v>
      </c>
      <c r="U129" s="226">
        <v>675</v>
      </c>
      <c r="V129" s="258">
        <v>881</v>
      </c>
      <c r="W129" s="228">
        <v>675</v>
      </c>
      <c r="X129" s="229"/>
      <c r="Y129" s="228"/>
      <c r="Z129" s="229">
        <f t="shared" si="16"/>
        <v>675</v>
      </c>
      <c r="AA129" s="230">
        <f t="shared" si="11"/>
        <v>3</v>
      </c>
      <c r="AB129" s="231">
        <f t="shared" si="17"/>
        <v>3</v>
      </c>
      <c r="AC129" s="277"/>
      <c r="AD129" s="233">
        <f t="shared" si="12"/>
        <v>3</v>
      </c>
      <c r="AE129" s="233">
        <f t="shared" si="13"/>
        <v>2</v>
      </c>
    </row>
    <row r="130" spans="1:31" ht="14.4" customHeight="1">
      <c r="A130" s="126"/>
      <c r="B130" s="280" t="s">
        <v>355</v>
      </c>
      <c r="C130" s="280" t="s">
        <v>356</v>
      </c>
      <c r="D130" s="215">
        <v>113521</v>
      </c>
      <c r="E130" s="215">
        <v>114659</v>
      </c>
      <c r="F130" s="215">
        <v>86</v>
      </c>
      <c r="G130" s="216">
        <v>257</v>
      </c>
      <c r="H130" s="217">
        <v>882</v>
      </c>
      <c r="I130" s="217">
        <f t="shared" si="14"/>
        <v>1139</v>
      </c>
      <c r="J130" s="218">
        <f t="shared" si="15"/>
        <v>0.77436347673397721</v>
      </c>
      <c r="K130" s="219"/>
      <c r="L130" s="219"/>
      <c r="M130" s="220"/>
      <c r="N130" s="220"/>
      <c r="O130" s="221">
        <f t="shared" si="9"/>
        <v>0</v>
      </c>
      <c r="P130" s="222"/>
      <c r="Q130" s="223"/>
      <c r="R130" s="223"/>
      <c r="S130" s="224"/>
      <c r="T130" s="225">
        <v>1144</v>
      </c>
      <c r="U130" s="226">
        <v>883</v>
      </c>
      <c r="V130" s="227">
        <v>1144</v>
      </c>
      <c r="W130" s="228">
        <v>883</v>
      </c>
      <c r="X130" s="229"/>
      <c r="Y130" s="228"/>
      <c r="Z130" s="229">
        <f t="shared" si="16"/>
        <v>883</v>
      </c>
      <c r="AA130" s="230">
        <f t="shared" si="11"/>
        <v>-1</v>
      </c>
      <c r="AB130" s="231">
        <f t="shared" si="17"/>
        <v>-5</v>
      </c>
      <c r="AC130" s="277"/>
      <c r="AD130" s="233">
        <f t="shared" si="12"/>
        <v>-1</v>
      </c>
      <c r="AE130" s="233">
        <f t="shared" si="13"/>
        <v>-5</v>
      </c>
    </row>
    <row r="131" spans="1:31" ht="14.4" customHeight="1">
      <c r="A131" s="126"/>
      <c r="B131" s="280" t="s">
        <v>357</v>
      </c>
      <c r="C131" s="214" t="s">
        <v>358</v>
      </c>
      <c r="D131" s="215">
        <v>114661</v>
      </c>
      <c r="E131" s="215">
        <v>115658</v>
      </c>
      <c r="F131" s="215">
        <v>45</v>
      </c>
      <c r="G131" s="216">
        <v>156</v>
      </c>
      <c r="H131" s="217">
        <v>842</v>
      </c>
      <c r="I131" s="217">
        <f t="shared" si="14"/>
        <v>998</v>
      </c>
      <c r="J131" s="218">
        <f t="shared" si="15"/>
        <v>0.84368737474949895</v>
      </c>
      <c r="K131" s="219"/>
      <c r="L131" s="219"/>
      <c r="M131" s="220"/>
      <c r="N131" s="220"/>
      <c r="O131" s="221">
        <f t="shared" ref="O131:O194" si="18">N131+M131</f>
        <v>0</v>
      </c>
      <c r="P131" s="222"/>
      <c r="Q131" s="223"/>
      <c r="R131" s="223"/>
      <c r="S131" s="224"/>
      <c r="T131" s="225">
        <v>998</v>
      </c>
      <c r="U131" s="226">
        <v>842</v>
      </c>
      <c r="V131" s="227">
        <v>998</v>
      </c>
      <c r="W131" s="228">
        <v>842</v>
      </c>
      <c r="X131" s="229"/>
      <c r="Y131" s="228"/>
      <c r="Z131" s="229">
        <f t="shared" si="16"/>
        <v>842</v>
      </c>
      <c r="AA131" s="230">
        <f t="shared" ref="AA131:AA167" si="19">H131-U131</f>
        <v>0</v>
      </c>
      <c r="AB131" s="231">
        <f t="shared" si="17"/>
        <v>0</v>
      </c>
      <c r="AC131" s="277"/>
      <c r="AD131" s="233">
        <f t="shared" ref="AD131:AD167" si="20">H131-Z131</f>
        <v>0</v>
      </c>
      <c r="AE131" s="233">
        <f t="shared" ref="AE131:AE167" si="21">I131-V131</f>
        <v>0</v>
      </c>
    </row>
    <row r="132" spans="1:31" ht="14.4" customHeight="1">
      <c r="A132" s="126"/>
      <c r="B132" s="280" t="s">
        <v>359</v>
      </c>
      <c r="C132" s="214" t="s">
        <v>360</v>
      </c>
      <c r="D132" s="215">
        <v>115660</v>
      </c>
      <c r="E132" s="215">
        <v>116481</v>
      </c>
      <c r="F132" s="215">
        <v>82</v>
      </c>
      <c r="G132" s="216">
        <v>212</v>
      </c>
      <c r="H132" s="217">
        <v>610</v>
      </c>
      <c r="I132" s="217">
        <f t="shared" ref="I132:I168" si="22">E132-D132+1</f>
        <v>822</v>
      </c>
      <c r="J132" s="218">
        <f t="shared" ref="J132:J168" si="23">H132/I132</f>
        <v>0.74209245742092456</v>
      </c>
      <c r="K132" s="219"/>
      <c r="L132" s="219"/>
      <c r="M132" s="220"/>
      <c r="N132" s="220"/>
      <c r="O132" s="221">
        <f t="shared" si="18"/>
        <v>0</v>
      </c>
      <c r="P132" s="222"/>
      <c r="Q132" s="223"/>
      <c r="R132" s="223"/>
      <c r="S132" s="224"/>
      <c r="T132" s="225">
        <v>818</v>
      </c>
      <c r="U132" s="226">
        <v>608</v>
      </c>
      <c r="V132" s="227">
        <v>818</v>
      </c>
      <c r="W132" s="228">
        <v>608</v>
      </c>
      <c r="X132" s="229"/>
      <c r="Y132" s="228"/>
      <c r="Z132" s="229">
        <f t="shared" si="16"/>
        <v>608</v>
      </c>
      <c r="AA132" s="230">
        <f t="shared" si="19"/>
        <v>2</v>
      </c>
      <c r="AB132" s="231">
        <f t="shared" si="17"/>
        <v>4</v>
      </c>
      <c r="AC132" s="277"/>
      <c r="AD132" s="233">
        <f t="shared" si="20"/>
        <v>2</v>
      </c>
      <c r="AE132" s="233">
        <f t="shared" si="21"/>
        <v>4</v>
      </c>
    </row>
    <row r="133" spans="1:31" ht="14.4" customHeight="1">
      <c r="A133" s="126"/>
      <c r="B133" s="280" t="s">
        <v>361</v>
      </c>
      <c r="C133" s="214" t="s">
        <v>362</v>
      </c>
      <c r="D133" s="215">
        <v>116483</v>
      </c>
      <c r="E133" s="215">
        <v>117093</v>
      </c>
      <c r="F133" s="215">
        <v>46</v>
      </c>
      <c r="G133" s="216">
        <v>123</v>
      </c>
      <c r="H133" s="217">
        <v>488</v>
      </c>
      <c r="I133" s="217">
        <f t="shared" si="22"/>
        <v>611</v>
      </c>
      <c r="J133" s="218">
        <f t="shared" si="23"/>
        <v>0.79869067103109659</v>
      </c>
      <c r="K133" s="219"/>
      <c r="L133" s="219"/>
      <c r="M133" s="220"/>
      <c r="N133" s="220"/>
      <c r="O133" s="221">
        <f t="shared" si="18"/>
        <v>0</v>
      </c>
      <c r="P133" s="222"/>
      <c r="Q133" s="223"/>
      <c r="R133" s="223"/>
      <c r="S133" s="224"/>
      <c r="T133" s="225">
        <v>612</v>
      </c>
      <c r="U133" s="226">
        <v>487</v>
      </c>
      <c r="V133" s="227">
        <v>612</v>
      </c>
      <c r="W133" s="228">
        <v>487</v>
      </c>
      <c r="X133" s="229"/>
      <c r="Y133" s="228"/>
      <c r="Z133" s="229">
        <f t="shared" si="16"/>
        <v>487</v>
      </c>
      <c r="AA133" s="230">
        <f t="shared" si="19"/>
        <v>1</v>
      </c>
      <c r="AB133" s="231">
        <f t="shared" si="17"/>
        <v>-1</v>
      </c>
      <c r="AC133" s="277"/>
      <c r="AD133" s="233">
        <f t="shared" si="20"/>
        <v>1</v>
      </c>
      <c r="AE133" s="233">
        <f t="shared" si="21"/>
        <v>-1</v>
      </c>
    </row>
    <row r="134" spans="1:31" ht="14.4" customHeight="1">
      <c r="A134" s="126"/>
      <c r="B134" s="280" t="s">
        <v>363</v>
      </c>
      <c r="C134" s="280" t="s">
        <v>364</v>
      </c>
      <c r="D134" s="215">
        <v>117095</v>
      </c>
      <c r="E134" s="215">
        <v>117760</v>
      </c>
      <c r="F134" s="215">
        <v>88</v>
      </c>
      <c r="G134" s="216">
        <v>221</v>
      </c>
      <c r="H134" s="217">
        <v>445</v>
      </c>
      <c r="I134" s="217">
        <f t="shared" si="22"/>
        <v>666</v>
      </c>
      <c r="J134" s="218">
        <f t="shared" si="23"/>
        <v>0.66816816816816815</v>
      </c>
      <c r="K134" s="219"/>
      <c r="L134" s="219"/>
      <c r="M134" s="220"/>
      <c r="N134" s="220"/>
      <c r="O134" s="221">
        <f t="shared" si="18"/>
        <v>0</v>
      </c>
      <c r="P134" s="222"/>
      <c r="Q134" s="223"/>
      <c r="R134" s="223"/>
      <c r="S134" s="224"/>
      <c r="T134" s="225">
        <v>662</v>
      </c>
      <c r="U134" s="226">
        <v>445</v>
      </c>
      <c r="V134" s="227">
        <v>662</v>
      </c>
      <c r="W134" s="228">
        <v>445</v>
      </c>
      <c r="X134" s="229"/>
      <c r="Y134" s="228"/>
      <c r="Z134" s="229">
        <f t="shared" ref="Z134:Z168" si="24">SUM(W134:Y134)</f>
        <v>445</v>
      </c>
      <c r="AA134" s="230">
        <f t="shared" si="19"/>
        <v>0</v>
      </c>
      <c r="AB134" s="231">
        <f t="shared" si="17"/>
        <v>4</v>
      </c>
      <c r="AC134" s="277"/>
      <c r="AD134" s="233">
        <f t="shared" si="20"/>
        <v>0</v>
      </c>
      <c r="AE134" s="233">
        <f t="shared" si="21"/>
        <v>4</v>
      </c>
    </row>
    <row r="135" spans="1:31" ht="14.4" customHeight="1">
      <c r="A135" s="126"/>
      <c r="B135" s="280" t="s">
        <v>365</v>
      </c>
      <c r="C135" s="280" t="s">
        <v>366</v>
      </c>
      <c r="D135" s="215">
        <v>117762</v>
      </c>
      <c r="E135" s="215">
        <v>118331</v>
      </c>
      <c r="F135" s="215">
        <v>22</v>
      </c>
      <c r="G135" s="216">
        <v>93</v>
      </c>
      <c r="H135" s="217">
        <v>477</v>
      </c>
      <c r="I135" s="217">
        <f t="shared" si="22"/>
        <v>570</v>
      </c>
      <c r="J135" s="218">
        <f t="shared" si="23"/>
        <v>0.83684210526315794</v>
      </c>
      <c r="K135" s="219"/>
      <c r="L135" s="219"/>
      <c r="M135" s="220"/>
      <c r="N135" s="220"/>
      <c r="O135" s="221">
        <f t="shared" si="18"/>
        <v>0</v>
      </c>
      <c r="P135" s="222"/>
      <c r="Q135" s="223"/>
      <c r="R135" s="223"/>
      <c r="S135" s="224"/>
      <c r="T135" s="225">
        <v>569</v>
      </c>
      <c r="U135" s="226">
        <v>476</v>
      </c>
      <c r="V135" s="227">
        <v>569</v>
      </c>
      <c r="W135" s="228">
        <v>476</v>
      </c>
      <c r="X135" s="229"/>
      <c r="Y135" s="228"/>
      <c r="Z135" s="229">
        <f t="shared" si="24"/>
        <v>476</v>
      </c>
      <c r="AA135" s="230">
        <f t="shared" si="19"/>
        <v>1</v>
      </c>
      <c r="AB135" s="231">
        <f t="shared" si="17"/>
        <v>1</v>
      </c>
      <c r="AC135" s="277"/>
      <c r="AD135" s="233">
        <f t="shared" si="20"/>
        <v>1</v>
      </c>
      <c r="AE135" s="233">
        <f t="shared" si="21"/>
        <v>1</v>
      </c>
    </row>
    <row r="136" spans="1:31" ht="14.4" customHeight="1">
      <c r="A136" s="126"/>
      <c r="B136" s="280" t="s">
        <v>367</v>
      </c>
      <c r="C136" s="214" t="s">
        <v>368</v>
      </c>
      <c r="D136" s="215">
        <v>118333</v>
      </c>
      <c r="E136" s="215">
        <v>118894</v>
      </c>
      <c r="F136" s="215">
        <v>66</v>
      </c>
      <c r="G136" s="216">
        <v>150</v>
      </c>
      <c r="H136" s="217">
        <v>412</v>
      </c>
      <c r="I136" s="217">
        <f t="shared" si="22"/>
        <v>562</v>
      </c>
      <c r="J136" s="218">
        <f t="shared" si="23"/>
        <v>0.73309608540925264</v>
      </c>
      <c r="K136" s="219"/>
      <c r="L136" s="219"/>
      <c r="M136" s="220"/>
      <c r="N136" s="220"/>
      <c r="O136" s="221">
        <f t="shared" si="18"/>
        <v>0</v>
      </c>
      <c r="P136" s="222"/>
      <c r="Q136" s="223"/>
      <c r="R136" s="223"/>
      <c r="S136" s="224"/>
      <c r="T136" s="225">
        <v>559</v>
      </c>
      <c r="U136" s="226">
        <v>411</v>
      </c>
      <c r="V136" s="227">
        <v>559</v>
      </c>
      <c r="W136" s="228">
        <v>411</v>
      </c>
      <c r="X136" s="229"/>
      <c r="Y136" s="228"/>
      <c r="Z136" s="229">
        <f t="shared" si="24"/>
        <v>411</v>
      </c>
      <c r="AA136" s="230">
        <f t="shared" si="19"/>
        <v>1</v>
      </c>
      <c r="AB136" s="231">
        <f t="shared" ref="AB136:AB168" si="25">I136-T136</f>
        <v>3</v>
      </c>
      <c r="AC136" s="277"/>
      <c r="AD136" s="233">
        <f t="shared" si="20"/>
        <v>1</v>
      </c>
      <c r="AE136" s="233">
        <f t="shared" si="21"/>
        <v>3</v>
      </c>
    </row>
    <row r="137" spans="1:31" ht="14.4" customHeight="1">
      <c r="A137" s="126"/>
      <c r="B137" s="280" t="s">
        <v>369</v>
      </c>
      <c r="C137" s="280" t="s">
        <v>370</v>
      </c>
      <c r="D137" s="215">
        <v>118896</v>
      </c>
      <c r="E137" s="215">
        <v>119423</v>
      </c>
      <c r="F137" s="215">
        <v>51</v>
      </c>
      <c r="G137" s="216">
        <v>124</v>
      </c>
      <c r="H137" s="217">
        <v>404</v>
      </c>
      <c r="I137" s="217">
        <f t="shared" si="22"/>
        <v>528</v>
      </c>
      <c r="J137" s="218">
        <f t="shared" si="23"/>
        <v>0.76515151515151514</v>
      </c>
      <c r="K137" s="219"/>
      <c r="L137" s="219"/>
      <c r="M137" s="220"/>
      <c r="N137" s="220"/>
      <c r="O137" s="221">
        <f t="shared" si="18"/>
        <v>0</v>
      </c>
      <c r="P137" s="222"/>
      <c r="Q137" s="223"/>
      <c r="R137" s="223"/>
      <c r="S137" s="224"/>
      <c r="T137" s="225">
        <v>532</v>
      </c>
      <c r="U137" s="226">
        <v>402</v>
      </c>
      <c r="V137" s="227">
        <v>532</v>
      </c>
      <c r="W137" s="228">
        <v>402</v>
      </c>
      <c r="X137" s="229"/>
      <c r="Y137" s="228"/>
      <c r="Z137" s="229">
        <f t="shared" si="24"/>
        <v>402</v>
      </c>
      <c r="AA137" s="230">
        <f t="shared" si="19"/>
        <v>2</v>
      </c>
      <c r="AB137" s="231">
        <f t="shared" si="25"/>
        <v>-4</v>
      </c>
      <c r="AC137" s="277"/>
      <c r="AD137" s="233">
        <f t="shared" si="20"/>
        <v>2</v>
      </c>
      <c r="AE137" s="233">
        <f t="shared" si="21"/>
        <v>-4</v>
      </c>
    </row>
    <row r="138" spans="1:31" ht="14.4" customHeight="1">
      <c r="A138" s="126"/>
      <c r="B138" s="280" t="s">
        <v>371</v>
      </c>
      <c r="C138" s="280" t="s">
        <v>372</v>
      </c>
      <c r="D138" s="215">
        <v>119425</v>
      </c>
      <c r="E138" s="215">
        <v>119804</v>
      </c>
      <c r="F138" s="215">
        <v>34</v>
      </c>
      <c r="G138" s="216">
        <v>84</v>
      </c>
      <c r="H138" s="217">
        <v>296</v>
      </c>
      <c r="I138" s="217">
        <f t="shared" si="22"/>
        <v>380</v>
      </c>
      <c r="J138" s="218">
        <f t="shared" si="23"/>
        <v>0.77894736842105261</v>
      </c>
      <c r="K138" s="219"/>
      <c r="L138" s="219"/>
      <c r="M138" s="220"/>
      <c r="N138" s="220"/>
      <c r="O138" s="221">
        <f t="shared" si="18"/>
        <v>0</v>
      </c>
      <c r="P138" s="222"/>
      <c r="Q138" s="223"/>
      <c r="R138" s="223"/>
      <c r="S138" s="224"/>
      <c r="T138" s="225">
        <v>380</v>
      </c>
      <c r="U138" s="226">
        <v>297</v>
      </c>
      <c r="V138" s="227">
        <v>380</v>
      </c>
      <c r="W138" s="263">
        <v>295</v>
      </c>
      <c r="X138" s="229"/>
      <c r="Y138" s="228"/>
      <c r="Z138" s="229">
        <f t="shared" si="24"/>
        <v>295</v>
      </c>
      <c r="AA138" s="230">
        <f t="shared" si="19"/>
        <v>-1</v>
      </c>
      <c r="AB138" s="231">
        <f t="shared" si="25"/>
        <v>0</v>
      </c>
      <c r="AC138" s="277"/>
      <c r="AD138" s="233">
        <f t="shared" si="20"/>
        <v>1</v>
      </c>
      <c r="AE138" s="233">
        <f t="shared" si="21"/>
        <v>0</v>
      </c>
    </row>
    <row r="139" spans="1:31" ht="14.4" customHeight="1">
      <c r="A139" s="126"/>
      <c r="B139" s="280" t="s">
        <v>373</v>
      </c>
      <c r="C139" s="214" t="s">
        <v>374</v>
      </c>
      <c r="D139" s="215">
        <v>119806</v>
      </c>
      <c r="E139" s="215">
        <v>120836</v>
      </c>
      <c r="F139" s="215">
        <v>91</v>
      </c>
      <c r="G139" s="216">
        <v>251</v>
      </c>
      <c r="H139" s="217">
        <v>780</v>
      </c>
      <c r="I139" s="217">
        <f t="shared" si="22"/>
        <v>1031</v>
      </c>
      <c r="J139" s="218">
        <f t="shared" si="23"/>
        <v>0.75654704170708054</v>
      </c>
      <c r="K139" s="219"/>
      <c r="L139" s="219"/>
      <c r="M139" s="220"/>
      <c r="N139" s="220"/>
      <c r="O139" s="221">
        <f t="shared" si="18"/>
        <v>0</v>
      </c>
      <c r="P139" s="222"/>
      <c r="Q139" s="223"/>
      <c r="R139" s="223"/>
      <c r="S139" s="224"/>
      <c r="T139" s="225">
        <v>1024</v>
      </c>
      <c r="U139" s="226">
        <v>779</v>
      </c>
      <c r="V139" s="227">
        <v>1024</v>
      </c>
      <c r="W139" s="228">
        <v>779</v>
      </c>
      <c r="X139" s="229"/>
      <c r="Y139" s="228"/>
      <c r="Z139" s="229">
        <f t="shared" si="24"/>
        <v>779</v>
      </c>
      <c r="AA139" s="230">
        <f t="shared" si="19"/>
        <v>1</v>
      </c>
      <c r="AB139" s="231">
        <f t="shared" si="25"/>
        <v>7</v>
      </c>
      <c r="AC139" s="277"/>
      <c r="AD139" s="233">
        <f t="shared" si="20"/>
        <v>1</v>
      </c>
      <c r="AE139" s="233">
        <f t="shared" si="21"/>
        <v>7</v>
      </c>
    </row>
    <row r="140" spans="1:31" ht="14.4" customHeight="1">
      <c r="A140" s="126"/>
      <c r="B140" s="280" t="s">
        <v>375</v>
      </c>
      <c r="C140" s="280" t="s">
        <v>376</v>
      </c>
      <c r="D140" s="215">
        <v>120838</v>
      </c>
      <c r="E140" s="215">
        <v>121721</v>
      </c>
      <c r="F140" s="257">
        <v>100</v>
      </c>
      <c r="G140" s="216">
        <v>226</v>
      </c>
      <c r="H140" s="217">
        <v>658</v>
      </c>
      <c r="I140" s="217">
        <f t="shared" si="22"/>
        <v>884</v>
      </c>
      <c r="J140" s="218">
        <f t="shared" si="23"/>
        <v>0.74434389140271495</v>
      </c>
      <c r="K140" s="219"/>
      <c r="L140" s="219"/>
      <c r="M140" s="220"/>
      <c r="N140" s="220"/>
      <c r="O140" s="221">
        <f t="shared" si="18"/>
        <v>0</v>
      </c>
      <c r="P140" s="222"/>
      <c r="Q140" s="223"/>
      <c r="R140" s="223"/>
      <c r="S140" s="224"/>
      <c r="T140" s="225">
        <v>884</v>
      </c>
      <c r="U140" s="226">
        <v>661</v>
      </c>
      <c r="V140" s="227">
        <v>884</v>
      </c>
      <c r="W140" s="228">
        <v>661</v>
      </c>
      <c r="X140" s="229"/>
      <c r="Y140" s="228"/>
      <c r="Z140" s="229">
        <f t="shared" si="24"/>
        <v>661</v>
      </c>
      <c r="AA140" s="230">
        <f t="shared" si="19"/>
        <v>-3</v>
      </c>
      <c r="AB140" s="231">
        <f t="shared" si="25"/>
        <v>0</v>
      </c>
      <c r="AC140" s="277"/>
      <c r="AD140" s="233">
        <f t="shared" si="20"/>
        <v>-3</v>
      </c>
      <c r="AE140" s="233">
        <f t="shared" si="21"/>
        <v>0</v>
      </c>
    </row>
    <row r="141" spans="1:31" ht="14.4" customHeight="1">
      <c r="A141" s="126"/>
      <c r="B141" s="280" t="s">
        <v>377</v>
      </c>
      <c r="C141" s="214" t="s">
        <v>378</v>
      </c>
      <c r="D141" s="215">
        <v>121723</v>
      </c>
      <c r="E141" s="215">
        <v>122925</v>
      </c>
      <c r="F141" s="215">
        <v>98</v>
      </c>
      <c r="G141" s="216">
        <v>271</v>
      </c>
      <c r="H141" s="217">
        <v>932</v>
      </c>
      <c r="I141" s="217">
        <f t="shared" si="22"/>
        <v>1203</v>
      </c>
      <c r="J141" s="218">
        <f t="shared" si="23"/>
        <v>0.77472984206151285</v>
      </c>
      <c r="K141" s="219"/>
      <c r="L141" s="219"/>
      <c r="M141" s="220"/>
      <c r="N141" s="220"/>
      <c r="O141" s="221">
        <f t="shared" si="18"/>
        <v>0</v>
      </c>
      <c r="P141" s="222"/>
      <c r="Q141" s="223"/>
      <c r="R141" s="223"/>
      <c r="S141" s="224"/>
      <c r="T141" s="225">
        <v>1198</v>
      </c>
      <c r="U141" s="226">
        <v>929</v>
      </c>
      <c r="V141" s="227">
        <v>1198</v>
      </c>
      <c r="W141" s="228">
        <v>929</v>
      </c>
      <c r="X141" s="229"/>
      <c r="Y141" s="228"/>
      <c r="Z141" s="229">
        <f t="shared" si="24"/>
        <v>929</v>
      </c>
      <c r="AA141" s="230">
        <f t="shared" si="19"/>
        <v>3</v>
      </c>
      <c r="AB141" s="231">
        <f t="shared" si="25"/>
        <v>5</v>
      </c>
      <c r="AC141" s="277"/>
      <c r="AD141" s="233">
        <f t="shared" si="20"/>
        <v>3</v>
      </c>
      <c r="AE141" s="233">
        <f t="shared" si="21"/>
        <v>5</v>
      </c>
    </row>
    <row r="142" spans="1:31" ht="14.4" customHeight="1">
      <c r="A142" s="126"/>
      <c r="B142" s="280" t="s">
        <v>379</v>
      </c>
      <c r="C142" s="280" t="s">
        <v>380</v>
      </c>
      <c r="D142" s="215">
        <v>122927</v>
      </c>
      <c r="E142" s="215">
        <v>123620</v>
      </c>
      <c r="F142" s="215">
        <v>50</v>
      </c>
      <c r="G142" s="216">
        <v>110</v>
      </c>
      <c r="H142" s="217">
        <v>584</v>
      </c>
      <c r="I142" s="217">
        <f t="shared" si="22"/>
        <v>694</v>
      </c>
      <c r="J142" s="218">
        <f t="shared" si="23"/>
        <v>0.84149855907780979</v>
      </c>
      <c r="K142" s="219"/>
      <c r="L142" s="219"/>
      <c r="M142" s="220"/>
      <c r="N142" s="220"/>
      <c r="O142" s="221">
        <f t="shared" si="18"/>
        <v>0</v>
      </c>
      <c r="P142" s="222"/>
      <c r="Q142" s="223"/>
      <c r="R142" s="223"/>
      <c r="S142" s="224"/>
      <c r="T142" s="225">
        <v>692</v>
      </c>
      <c r="U142" s="226">
        <v>587</v>
      </c>
      <c r="V142" s="227">
        <v>692</v>
      </c>
      <c r="W142" s="228">
        <v>587</v>
      </c>
      <c r="X142" s="229"/>
      <c r="Y142" s="228"/>
      <c r="Z142" s="229">
        <f t="shared" si="24"/>
        <v>587</v>
      </c>
      <c r="AA142" s="230">
        <f t="shared" si="19"/>
        <v>-3</v>
      </c>
      <c r="AB142" s="231">
        <f t="shared" si="25"/>
        <v>2</v>
      </c>
      <c r="AC142" s="277"/>
      <c r="AD142" s="233">
        <f t="shared" si="20"/>
        <v>-3</v>
      </c>
      <c r="AE142" s="233">
        <f t="shared" si="21"/>
        <v>2</v>
      </c>
    </row>
    <row r="143" spans="1:31" ht="14.4" customHeight="1">
      <c r="A143" s="126"/>
      <c r="B143" s="280" t="s">
        <v>381</v>
      </c>
      <c r="C143" s="214" t="s">
        <v>382</v>
      </c>
      <c r="D143" s="215">
        <v>123622</v>
      </c>
      <c r="E143" s="215">
        <v>124606</v>
      </c>
      <c r="F143" s="215">
        <v>73</v>
      </c>
      <c r="G143" s="216">
        <v>213</v>
      </c>
      <c r="H143" s="217">
        <v>772</v>
      </c>
      <c r="I143" s="217">
        <f t="shared" si="22"/>
        <v>985</v>
      </c>
      <c r="J143" s="218">
        <f t="shared" si="23"/>
        <v>0.78375634517766501</v>
      </c>
      <c r="K143" s="219"/>
      <c r="L143" s="219"/>
      <c r="M143" s="220"/>
      <c r="N143" s="220"/>
      <c r="O143" s="221">
        <f t="shared" si="18"/>
        <v>0</v>
      </c>
      <c r="P143" s="222"/>
      <c r="Q143" s="223"/>
      <c r="R143" s="223"/>
      <c r="S143" s="224"/>
      <c r="T143" s="225">
        <v>986</v>
      </c>
      <c r="U143" s="226">
        <v>772</v>
      </c>
      <c r="V143" s="227">
        <v>986</v>
      </c>
      <c r="W143" s="228">
        <v>772</v>
      </c>
      <c r="X143" s="229"/>
      <c r="Y143" s="228"/>
      <c r="Z143" s="229">
        <f t="shared" si="24"/>
        <v>772</v>
      </c>
      <c r="AA143" s="230">
        <f t="shared" si="19"/>
        <v>0</v>
      </c>
      <c r="AB143" s="231">
        <f t="shared" si="25"/>
        <v>-1</v>
      </c>
      <c r="AC143" s="277"/>
      <c r="AD143" s="233">
        <f t="shared" si="20"/>
        <v>0</v>
      </c>
      <c r="AE143" s="233">
        <f t="shared" si="21"/>
        <v>-1</v>
      </c>
    </row>
    <row r="144" spans="1:31" ht="14.4" customHeight="1">
      <c r="A144" s="126"/>
      <c r="B144" s="280" t="s">
        <v>383</v>
      </c>
      <c r="C144" s="214" t="s">
        <v>384</v>
      </c>
      <c r="D144" s="215">
        <v>124608</v>
      </c>
      <c r="E144" s="215">
        <v>125162</v>
      </c>
      <c r="F144" s="215">
        <v>68</v>
      </c>
      <c r="G144" s="216">
        <v>133</v>
      </c>
      <c r="H144" s="217">
        <v>422</v>
      </c>
      <c r="I144" s="217">
        <f t="shared" si="22"/>
        <v>555</v>
      </c>
      <c r="J144" s="218">
        <f t="shared" si="23"/>
        <v>0.76036036036036037</v>
      </c>
      <c r="K144" s="219"/>
      <c r="L144" s="219"/>
      <c r="M144" s="220"/>
      <c r="N144" s="220"/>
      <c r="O144" s="221">
        <f t="shared" si="18"/>
        <v>0</v>
      </c>
      <c r="P144" s="222"/>
      <c r="Q144" s="223"/>
      <c r="R144" s="223"/>
      <c r="S144" s="224"/>
      <c r="T144" s="225">
        <v>556</v>
      </c>
      <c r="U144" s="226">
        <v>431</v>
      </c>
      <c r="V144" s="227">
        <v>556</v>
      </c>
      <c r="W144" s="228">
        <v>431</v>
      </c>
      <c r="X144" s="229"/>
      <c r="Y144" s="228"/>
      <c r="Z144" s="229">
        <f t="shared" si="24"/>
        <v>431</v>
      </c>
      <c r="AA144" s="230">
        <f t="shared" si="19"/>
        <v>-9</v>
      </c>
      <c r="AB144" s="231">
        <f t="shared" si="25"/>
        <v>-1</v>
      </c>
      <c r="AC144" s="277"/>
      <c r="AD144" s="233">
        <f t="shared" si="20"/>
        <v>-9</v>
      </c>
      <c r="AE144" s="233">
        <f t="shared" si="21"/>
        <v>-1</v>
      </c>
    </row>
    <row r="145" spans="1:31" ht="14.4" customHeight="1">
      <c r="A145" s="126"/>
      <c r="B145" s="280" t="s">
        <v>385</v>
      </c>
      <c r="C145" s="214" t="s">
        <v>386</v>
      </c>
      <c r="D145" s="215">
        <v>125164</v>
      </c>
      <c r="E145" s="215">
        <v>126030</v>
      </c>
      <c r="F145" s="257">
        <v>152</v>
      </c>
      <c r="G145" s="216">
        <v>308</v>
      </c>
      <c r="H145" s="217">
        <v>559</v>
      </c>
      <c r="I145" s="217">
        <f t="shared" si="22"/>
        <v>867</v>
      </c>
      <c r="J145" s="238">
        <f t="shared" si="23"/>
        <v>0.64475201845444063</v>
      </c>
      <c r="K145" s="219"/>
      <c r="L145" s="219"/>
      <c r="M145" s="220"/>
      <c r="N145" s="220"/>
      <c r="O145" s="221">
        <f t="shared" si="18"/>
        <v>0</v>
      </c>
      <c r="P145" s="222"/>
      <c r="Q145" s="223"/>
      <c r="R145" s="223"/>
      <c r="S145" s="224"/>
      <c r="T145" s="225">
        <v>868</v>
      </c>
      <c r="U145" s="226">
        <v>557</v>
      </c>
      <c r="V145" s="227">
        <v>868</v>
      </c>
      <c r="W145" s="228">
        <v>557</v>
      </c>
      <c r="X145" s="229"/>
      <c r="Y145" s="228"/>
      <c r="Z145" s="229">
        <f t="shared" si="24"/>
        <v>557</v>
      </c>
      <c r="AA145" s="230">
        <f t="shared" si="19"/>
        <v>2</v>
      </c>
      <c r="AB145" s="231">
        <f t="shared" si="25"/>
        <v>-1</v>
      </c>
      <c r="AC145" s="277"/>
      <c r="AD145" s="233">
        <f t="shared" si="20"/>
        <v>2</v>
      </c>
      <c r="AE145" s="233">
        <f t="shared" si="21"/>
        <v>-1</v>
      </c>
    </row>
    <row r="146" spans="1:31" ht="14.4" customHeight="1">
      <c r="A146" s="126"/>
      <c r="B146" s="280" t="s">
        <v>387</v>
      </c>
      <c r="C146" s="214" t="s">
        <v>388</v>
      </c>
      <c r="D146" s="215">
        <v>126032</v>
      </c>
      <c r="E146" s="215">
        <v>126801</v>
      </c>
      <c r="F146" s="215">
        <v>81</v>
      </c>
      <c r="G146" s="216">
        <v>215</v>
      </c>
      <c r="H146" s="217">
        <v>555</v>
      </c>
      <c r="I146" s="217">
        <f t="shared" si="22"/>
        <v>770</v>
      </c>
      <c r="J146" s="218">
        <f t="shared" si="23"/>
        <v>0.72077922077922074</v>
      </c>
      <c r="K146" s="219"/>
      <c r="L146" s="219"/>
      <c r="M146" s="220"/>
      <c r="N146" s="220"/>
      <c r="O146" s="221">
        <f t="shared" si="18"/>
        <v>0</v>
      </c>
      <c r="P146" s="222"/>
      <c r="Q146" s="223"/>
      <c r="R146" s="223"/>
      <c r="S146" s="224"/>
      <c r="T146" s="225">
        <v>772</v>
      </c>
      <c r="U146" s="226">
        <v>544</v>
      </c>
      <c r="V146" s="227">
        <v>772</v>
      </c>
      <c r="W146" s="228">
        <v>544</v>
      </c>
      <c r="X146" s="229"/>
      <c r="Y146" s="228"/>
      <c r="Z146" s="229">
        <f t="shared" si="24"/>
        <v>544</v>
      </c>
      <c r="AA146" s="262">
        <f t="shared" si="19"/>
        <v>11</v>
      </c>
      <c r="AB146" s="231">
        <f t="shared" si="25"/>
        <v>-2</v>
      </c>
      <c r="AC146" s="277"/>
      <c r="AD146" s="245">
        <f t="shared" si="20"/>
        <v>11</v>
      </c>
      <c r="AE146" s="233">
        <f t="shared" si="21"/>
        <v>-2</v>
      </c>
    </row>
    <row r="147" spans="1:31" ht="14.4" customHeight="1">
      <c r="A147" s="126"/>
      <c r="B147" s="280" t="s">
        <v>389</v>
      </c>
      <c r="C147" s="280" t="s">
        <v>390</v>
      </c>
      <c r="D147" s="215">
        <v>126803</v>
      </c>
      <c r="E147" s="215">
        <v>127345</v>
      </c>
      <c r="F147" s="215">
        <v>42</v>
      </c>
      <c r="G147" s="216">
        <v>133</v>
      </c>
      <c r="H147" s="217">
        <v>410</v>
      </c>
      <c r="I147" s="217">
        <f t="shared" si="22"/>
        <v>543</v>
      </c>
      <c r="J147" s="218">
        <f t="shared" si="23"/>
        <v>0.75506445672191524</v>
      </c>
      <c r="K147" s="219"/>
      <c r="L147" s="219"/>
      <c r="M147" s="220"/>
      <c r="N147" s="220"/>
      <c r="O147" s="221">
        <f t="shared" si="18"/>
        <v>0</v>
      </c>
      <c r="P147" s="222"/>
      <c r="Q147" s="223"/>
      <c r="R147" s="223"/>
      <c r="S147" s="224"/>
      <c r="T147" s="225">
        <v>542</v>
      </c>
      <c r="U147" s="226">
        <v>410</v>
      </c>
      <c r="V147" s="227">
        <v>542</v>
      </c>
      <c r="W147" s="228">
        <v>410</v>
      </c>
      <c r="X147" s="229"/>
      <c r="Y147" s="228"/>
      <c r="Z147" s="229">
        <f t="shared" si="24"/>
        <v>410</v>
      </c>
      <c r="AA147" s="230">
        <f t="shared" si="19"/>
        <v>0</v>
      </c>
      <c r="AB147" s="231">
        <f t="shared" si="25"/>
        <v>1</v>
      </c>
      <c r="AC147" s="277"/>
      <c r="AD147" s="233">
        <f t="shared" si="20"/>
        <v>0</v>
      </c>
      <c r="AE147" s="233">
        <f t="shared" si="21"/>
        <v>1</v>
      </c>
    </row>
    <row r="148" spans="1:31" ht="14.4" customHeight="1">
      <c r="A148" s="126"/>
      <c r="B148" s="280" t="s">
        <v>391</v>
      </c>
      <c r="C148" s="214" t="s">
        <v>392</v>
      </c>
      <c r="D148" s="215">
        <v>127347</v>
      </c>
      <c r="E148" s="215">
        <v>128382</v>
      </c>
      <c r="F148" s="257">
        <v>105</v>
      </c>
      <c r="G148" s="216">
        <v>292</v>
      </c>
      <c r="H148" s="217">
        <v>744</v>
      </c>
      <c r="I148" s="217">
        <f t="shared" si="22"/>
        <v>1036</v>
      </c>
      <c r="J148" s="218">
        <f t="shared" si="23"/>
        <v>0.71814671814671815</v>
      </c>
      <c r="K148" s="219"/>
      <c r="L148" s="219"/>
      <c r="M148" s="220"/>
      <c r="N148" s="220"/>
      <c r="O148" s="221">
        <f t="shared" si="18"/>
        <v>0</v>
      </c>
      <c r="P148" s="222"/>
      <c r="Q148" s="223"/>
      <c r="R148" s="223"/>
      <c r="S148" s="224"/>
      <c r="T148" s="225">
        <v>1035</v>
      </c>
      <c r="U148" s="226">
        <v>744</v>
      </c>
      <c r="V148" s="227">
        <v>1035</v>
      </c>
      <c r="W148" s="228">
        <v>744</v>
      </c>
      <c r="X148" s="229"/>
      <c r="Y148" s="228"/>
      <c r="Z148" s="229">
        <f t="shared" si="24"/>
        <v>744</v>
      </c>
      <c r="AA148" s="230">
        <f t="shared" si="19"/>
        <v>0</v>
      </c>
      <c r="AB148" s="231">
        <f t="shared" si="25"/>
        <v>1</v>
      </c>
      <c r="AC148" s="277"/>
      <c r="AD148" s="233">
        <f t="shared" si="20"/>
        <v>0</v>
      </c>
      <c r="AE148" s="233">
        <f t="shared" si="21"/>
        <v>1</v>
      </c>
    </row>
    <row r="149" spans="1:31" ht="14.4" customHeight="1">
      <c r="A149" s="126"/>
      <c r="B149" s="280" t="s">
        <v>393</v>
      </c>
      <c r="C149" s="214" t="s">
        <v>394</v>
      </c>
      <c r="D149" s="215">
        <v>128384</v>
      </c>
      <c r="E149" s="215">
        <v>128738</v>
      </c>
      <c r="F149" s="215">
        <v>11</v>
      </c>
      <c r="G149" s="216">
        <v>112</v>
      </c>
      <c r="H149" s="217">
        <v>243</v>
      </c>
      <c r="I149" s="217">
        <f t="shared" si="22"/>
        <v>355</v>
      </c>
      <c r="J149" s="218">
        <f t="shared" si="23"/>
        <v>0.6845070422535211</v>
      </c>
      <c r="K149" s="219"/>
      <c r="L149" s="219"/>
      <c r="M149" s="220"/>
      <c r="N149" s="220"/>
      <c r="O149" s="221">
        <f t="shared" si="18"/>
        <v>0</v>
      </c>
      <c r="P149" s="222"/>
      <c r="Q149" s="223"/>
      <c r="R149" s="223"/>
      <c r="S149" s="224"/>
      <c r="T149" s="225">
        <v>350</v>
      </c>
      <c r="U149" s="226">
        <v>242</v>
      </c>
      <c r="V149" s="258">
        <v>349</v>
      </c>
      <c r="W149" s="228">
        <v>242</v>
      </c>
      <c r="X149" s="229"/>
      <c r="Y149" s="228"/>
      <c r="Z149" s="229">
        <f t="shared" si="24"/>
        <v>242</v>
      </c>
      <c r="AA149" s="230">
        <f t="shared" si="19"/>
        <v>1</v>
      </c>
      <c r="AB149" s="231">
        <f t="shared" si="25"/>
        <v>5</v>
      </c>
      <c r="AC149" s="277"/>
      <c r="AD149" s="233">
        <f t="shared" si="20"/>
        <v>1</v>
      </c>
      <c r="AE149" s="233">
        <f t="shared" si="21"/>
        <v>6</v>
      </c>
    </row>
    <row r="150" spans="1:31" ht="14.4" customHeight="1">
      <c r="A150" s="126"/>
      <c r="B150" s="280" t="s">
        <v>395</v>
      </c>
      <c r="C150" s="214" t="s">
        <v>396</v>
      </c>
      <c r="D150" s="215">
        <v>128740</v>
      </c>
      <c r="E150" s="215">
        <v>129300</v>
      </c>
      <c r="F150" s="215">
        <v>35</v>
      </c>
      <c r="G150" s="216">
        <v>92</v>
      </c>
      <c r="H150" s="217">
        <v>469</v>
      </c>
      <c r="I150" s="217">
        <f t="shared" si="22"/>
        <v>561</v>
      </c>
      <c r="J150" s="218">
        <f t="shared" si="23"/>
        <v>0.83600713012477723</v>
      </c>
      <c r="K150" s="219"/>
      <c r="L150" s="219"/>
      <c r="M150" s="220"/>
      <c r="N150" s="220"/>
      <c r="O150" s="221">
        <f t="shared" si="18"/>
        <v>0</v>
      </c>
      <c r="P150" s="222"/>
      <c r="Q150" s="223"/>
      <c r="R150" s="223"/>
      <c r="S150" s="224"/>
      <c r="T150" s="225">
        <v>560</v>
      </c>
      <c r="U150" s="226">
        <v>465</v>
      </c>
      <c r="V150" s="227">
        <v>560</v>
      </c>
      <c r="W150" s="228">
        <v>465</v>
      </c>
      <c r="X150" s="229"/>
      <c r="Y150" s="228"/>
      <c r="Z150" s="229">
        <f t="shared" si="24"/>
        <v>465</v>
      </c>
      <c r="AA150" s="230">
        <f t="shared" si="19"/>
        <v>4</v>
      </c>
      <c r="AB150" s="231">
        <f t="shared" si="25"/>
        <v>1</v>
      </c>
      <c r="AC150" s="277"/>
      <c r="AD150" s="233">
        <f t="shared" si="20"/>
        <v>4</v>
      </c>
      <c r="AE150" s="233">
        <f t="shared" si="21"/>
        <v>1</v>
      </c>
    </row>
    <row r="151" spans="1:31" ht="14.4" customHeight="1">
      <c r="A151" s="126"/>
      <c r="B151" s="280" t="s">
        <v>397</v>
      </c>
      <c r="C151" s="214" t="s">
        <v>398</v>
      </c>
      <c r="D151" s="215">
        <v>129302</v>
      </c>
      <c r="E151" s="215">
        <v>130050</v>
      </c>
      <c r="F151" s="257">
        <v>139</v>
      </c>
      <c r="G151" s="216">
        <v>298</v>
      </c>
      <c r="H151" s="217">
        <v>451</v>
      </c>
      <c r="I151" s="217">
        <f t="shared" si="22"/>
        <v>749</v>
      </c>
      <c r="J151" s="238">
        <f t="shared" si="23"/>
        <v>0.60213618157543392</v>
      </c>
      <c r="K151" s="219"/>
      <c r="L151" s="219"/>
      <c r="M151" s="220"/>
      <c r="N151" s="220"/>
      <c r="O151" s="221">
        <f t="shared" si="18"/>
        <v>0</v>
      </c>
      <c r="P151" s="222"/>
      <c r="Q151" s="223"/>
      <c r="R151" s="223"/>
      <c r="S151" s="224"/>
      <c r="T151" s="225">
        <v>745</v>
      </c>
      <c r="U151" s="226">
        <v>452</v>
      </c>
      <c r="V151" s="227">
        <v>745</v>
      </c>
      <c r="W151" s="228">
        <v>452</v>
      </c>
      <c r="X151" s="229"/>
      <c r="Y151" s="228"/>
      <c r="Z151" s="229">
        <f t="shared" si="24"/>
        <v>452</v>
      </c>
      <c r="AA151" s="230">
        <f t="shared" si="19"/>
        <v>-1</v>
      </c>
      <c r="AB151" s="231">
        <f t="shared" si="25"/>
        <v>4</v>
      </c>
      <c r="AC151" s="277"/>
      <c r="AD151" s="233">
        <f t="shared" si="20"/>
        <v>-1</v>
      </c>
      <c r="AE151" s="233">
        <f t="shared" si="21"/>
        <v>4</v>
      </c>
    </row>
    <row r="152" spans="1:31" ht="14.4" customHeight="1">
      <c r="A152" s="126"/>
      <c r="B152" s="280" t="s">
        <v>399</v>
      </c>
      <c r="C152" s="214" t="s">
        <v>400</v>
      </c>
      <c r="D152" s="215">
        <v>130052</v>
      </c>
      <c r="E152" s="215">
        <v>130865</v>
      </c>
      <c r="F152" s="215">
        <v>76</v>
      </c>
      <c r="G152" s="216">
        <v>202</v>
      </c>
      <c r="H152" s="217">
        <v>612</v>
      </c>
      <c r="I152" s="217">
        <f t="shared" si="22"/>
        <v>814</v>
      </c>
      <c r="J152" s="218">
        <f t="shared" si="23"/>
        <v>0.75184275184275184</v>
      </c>
      <c r="K152" s="219"/>
      <c r="L152" s="219"/>
      <c r="M152" s="220"/>
      <c r="N152" s="220"/>
      <c r="O152" s="221">
        <f t="shared" si="18"/>
        <v>0</v>
      </c>
      <c r="P152" s="222"/>
      <c r="Q152" s="223"/>
      <c r="R152" s="223"/>
      <c r="S152" s="224"/>
      <c r="T152" s="225">
        <v>809</v>
      </c>
      <c r="U152" s="226">
        <v>611</v>
      </c>
      <c r="V152" s="227">
        <v>809</v>
      </c>
      <c r="W152" s="228">
        <v>611</v>
      </c>
      <c r="X152" s="229"/>
      <c r="Y152" s="228"/>
      <c r="Z152" s="229">
        <f t="shared" si="24"/>
        <v>611</v>
      </c>
      <c r="AA152" s="230">
        <f t="shared" si="19"/>
        <v>1</v>
      </c>
      <c r="AB152" s="231">
        <f t="shared" si="25"/>
        <v>5</v>
      </c>
      <c r="AC152" s="277"/>
      <c r="AD152" s="233">
        <f t="shared" si="20"/>
        <v>1</v>
      </c>
      <c r="AE152" s="233">
        <f t="shared" si="21"/>
        <v>5</v>
      </c>
    </row>
    <row r="153" spans="1:31" ht="14.4" customHeight="1">
      <c r="A153" s="126"/>
      <c r="B153" s="280" t="s">
        <v>401</v>
      </c>
      <c r="C153" s="280" t="s">
        <v>402</v>
      </c>
      <c r="D153" s="215">
        <v>130867</v>
      </c>
      <c r="E153" s="215">
        <v>131850</v>
      </c>
      <c r="F153" s="215">
        <v>40</v>
      </c>
      <c r="G153" s="216">
        <v>181</v>
      </c>
      <c r="H153" s="217">
        <v>803</v>
      </c>
      <c r="I153" s="217">
        <f t="shared" si="22"/>
        <v>984</v>
      </c>
      <c r="J153" s="218">
        <f t="shared" si="23"/>
        <v>0.81605691056910568</v>
      </c>
      <c r="K153" s="219"/>
      <c r="L153" s="219"/>
      <c r="M153" s="220"/>
      <c r="N153" s="220"/>
      <c r="O153" s="221">
        <f t="shared" si="18"/>
        <v>0</v>
      </c>
      <c r="P153" s="222"/>
      <c r="Q153" s="223"/>
      <c r="R153" s="223"/>
      <c r="S153" s="224"/>
      <c r="T153" s="225">
        <v>985</v>
      </c>
      <c r="U153" s="226">
        <v>803</v>
      </c>
      <c r="V153" s="227">
        <v>985</v>
      </c>
      <c r="W153" s="228">
        <v>803</v>
      </c>
      <c r="X153" s="229"/>
      <c r="Y153" s="228"/>
      <c r="Z153" s="229">
        <f t="shared" si="24"/>
        <v>803</v>
      </c>
      <c r="AA153" s="230">
        <f t="shared" si="19"/>
        <v>0</v>
      </c>
      <c r="AB153" s="231">
        <f t="shared" si="25"/>
        <v>-1</v>
      </c>
      <c r="AC153" s="277"/>
      <c r="AD153" s="233">
        <f t="shared" si="20"/>
        <v>0</v>
      </c>
      <c r="AE153" s="233">
        <f t="shared" si="21"/>
        <v>-1</v>
      </c>
    </row>
    <row r="154" spans="1:31" ht="14.4" customHeight="1">
      <c r="A154" s="126"/>
      <c r="B154" s="280" t="s">
        <v>403</v>
      </c>
      <c r="C154" s="214" t="s">
        <v>404</v>
      </c>
      <c r="D154" s="215">
        <v>131852</v>
      </c>
      <c r="E154" s="215">
        <v>132245</v>
      </c>
      <c r="F154" s="257">
        <v>100</v>
      </c>
      <c r="G154" s="216">
        <v>187</v>
      </c>
      <c r="H154" s="217">
        <v>207</v>
      </c>
      <c r="I154" s="217">
        <f t="shared" si="22"/>
        <v>394</v>
      </c>
      <c r="J154" s="238">
        <f t="shared" si="23"/>
        <v>0.52538071065989844</v>
      </c>
      <c r="K154" s="219"/>
      <c r="L154" s="219"/>
      <c r="M154" s="220"/>
      <c r="N154" s="220"/>
      <c r="O154" s="221">
        <f t="shared" si="18"/>
        <v>0</v>
      </c>
      <c r="P154" s="222"/>
      <c r="Q154" s="223"/>
      <c r="R154" s="223"/>
      <c r="S154" s="224"/>
      <c r="T154" s="225">
        <v>394</v>
      </c>
      <c r="U154" s="226">
        <v>207</v>
      </c>
      <c r="V154" s="227">
        <v>394</v>
      </c>
      <c r="W154" s="228">
        <v>207</v>
      </c>
      <c r="X154" s="229"/>
      <c r="Y154" s="228"/>
      <c r="Z154" s="229">
        <f t="shared" si="24"/>
        <v>207</v>
      </c>
      <c r="AA154" s="230">
        <f t="shared" si="19"/>
        <v>0</v>
      </c>
      <c r="AB154" s="231">
        <f t="shared" si="25"/>
        <v>0</v>
      </c>
      <c r="AC154" s="277"/>
      <c r="AD154" s="233">
        <f t="shared" si="20"/>
        <v>0</v>
      </c>
      <c r="AE154" s="233">
        <f t="shared" si="21"/>
        <v>0</v>
      </c>
    </row>
    <row r="155" spans="1:31" ht="14.4" customHeight="1">
      <c r="A155" s="126"/>
      <c r="B155" s="280" t="s">
        <v>405</v>
      </c>
      <c r="C155" s="214" t="s">
        <v>406</v>
      </c>
      <c r="D155" s="215">
        <v>132247</v>
      </c>
      <c r="E155" s="215">
        <v>133130</v>
      </c>
      <c r="F155" s="215">
        <v>76</v>
      </c>
      <c r="G155" s="216">
        <v>198</v>
      </c>
      <c r="H155" s="217">
        <v>686</v>
      </c>
      <c r="I155" s="217">
        <f t="shared" si="22"/>
        <v>884</v>
      </c>
      <c r="J155" s="218">
        <f t="shared" si="23"/>
        <v>0.77601809954751133</v>
      </c>
      <c r="K155" s="219"/>
      <c r="L155" s="219"/>
      <c r="M155" s="220"/>
      <c r="N155" s="220"/>
      <c r="O155" s="221">
        <f t="shared" si="18"/>
        <v>0</v>
      </c>
      <c r="P155" s="222"/>
      <c r="Q155" s="223"/>
      <c r="R155" s="223"/>
      <c r="S155" s="224"/>
      <c r="T155" s="225">
        <v>875</v>
      </c>
      <c r="U155" s="226">
        <v>684</v>
      </c>
      <c r="V155" s="227">
        <v>875</v>
      </c>
      <c r="W155" s="228">
        <v>684</v>
      </c>
      <c r="X155" s="229"/>
      <c r="Y155" s="228"/>
      <c r="Z155" s="229">
        <f t="shared" si="24"/>
        <v>684</v>
      </c>
      <c r="AA155" s="230">
        <f t="shared" si="19"/>
        <v>2</v>
      </c>
      <c r="AB155" s="231">
        <f t="shared" si="25"/>
        <v>9</v>
      </c>
      <c r="AC155" s="277"/>
      <c r="AD155" s="233">
        <f t="shared" si="20"/>
        <v>2</v>
      </c>
      <c r="AE155" s="233">
        <f t="shared" si="21"/>
        <v>9</v>
      </c>
    </row>
    <row r="156" spans="1:31" ht="14.4" customHeight="1">
      <c r="A156" s="126"/>
      <c r="B156" s="280" t="s">
        <v>407</v>
      </c>
      <c r="C156" s="280" t="s">
        <v>408</v>
      </c>
      <c r="D156" s="215">
        <v>133132</v>
      </c>
      <c r="E156" s="215">
        <v>134284</v>
      </c>
      <c r="F156" s="257">
        <v>112</v>
      </c>
      <c r="G156" s="216">
        <v>280</v>
      </c>
      <c r="H156" s="217">
        <v>873</v>
      </c>
      <c r="I156" s="217">
        <f t="shared" si="22"/>
        <v>1153</v>
      </c>
      <c r="J156" s="218">
        <f t="shared" si="23"/>
        <v>0.75715524718126626</v>
      </c>
      <c r="K156" s="219"/>
      <c r="L156" s="219"/>
      <c r="M156" s="220"/>
      <c r="N156" s="220"/>
      <c r="O156" s="221">
        <f t="shared" si="18"/>
        <v>0</v>
      </c>
      <c r="P156" s="222"/>
      <c r="Q156" s="223"/>
      <c r="R156" s="223"/>
      <c r="S156" s="224"/>
      <c r="T156" s="225">
        <v>1152</v>
      </c>
      <c r="U156" s="226">
        <v>871</v>
      </c>
      <c r="V156" s="258">
        <v>1153</v>
      </c>
      <c r="W156" s="228">
        <v>871</v>
      </c>
      <c r="X156" s="229"/>
      <c r="Y156" s="228"/>
      <c r="Z156" s="229">
        <f t="shared" si="24"/>
        <v>871</v>
      </c>
      <c r="AA156" s="230">
        <f t="shared" si="19"/>
        <v>2</v>
      </c>
      <c r="AB156" s="231">
        <f t="shared" si="25"/>
        <v>1</v>
      </c>
      <c r="AC156" s="277"/>
      <c r="AD156" s="233">
        <f t="shared" si="20"/>
        <v>2</v>
      </c>
      <c r="AE156" s="233">
        <f t="shared" si="21"/>
        <v>0</v>
      </c>
    </row>
    <row r="157" spans="1:31" ht="14.4" customHeight="1">
      <c r="A157" s="126"/>
      <c r="B157" s="280" t="s">
        <v>409</v>
      </c>
      <c r="C157" s="214" t="s">
        <v>410</v>
      </c>
      <c r="D157" s="215">
        <v>134286</v>
      </c>
      <c r="E157" s="215">
        <v>135458</v>
      </c>
      <c r="F157" s="215">
        <v>83</v>
      </c>
      <c r="G157" s="216">
        <v>235</v>
      </c>
      <c r="H157" s="217">
        <v>938</v>
      </c>
      <c r="I157" s="217">
        <f t="shared" si="22"/>
        <v>1173</v>
      </c>
      <c r="J157" s="218">
        <f t="shared" si="23"/>
        <v>0.7996589940323956</v>
      </c>
      <c r="K157" s="219"/>
      <c r="L157" s="219"/>
      <c r="M157" s="220"/>
      <c r="N157" s="220"/>
      <c r="O157" s="221">
        <f t="shared" si="18"/>
        <v>0</v>
      </c>
      <c r="P157" s="222"/>
      <c r="Q157" s="223"/>
      <c r="R157" s="223"/>
      <c r="S157" s="224"/>
      <c r="T157" s="225">
        <v>1170</v>
      </c>
      <c r="U157" s="226">
        <v>939</v>
      </c>
      <c r="V157" s="258">
        <v>1171</v>
      </c>
      <c r="W157" s="228">
        <v>939</v>
      </c>
      <c r="X157" s="229"/>
      <c r="Y157" s="228"/>
      <c r="Z157" s="229">
        <f t="shared" si="24"/>
        <v>939</v>
      </c>
      <c r="AA157" s="230">
        <f t="shared" si="19"/>
        <v>-1</v>
      </c>
      <c r="AB157" s="231">
        <f t="shared" si="25"/>
        <v>3</v>
      </c>
      <c r="AC157" s="277"/>
      <c r="AD157" s="233">
        <f t="shared" si="20"/>
        <v>-1</v>
      </c>
      <c r="AE157" s="233">
        <f t="shared" si="21"/>
        <v>2</v>
      </c>
    </row>
    <row r="158" spans="1:31" ht="14.4" customHeight="1">
      <c r="A158" s="126"/>
      <c r="B158" s="280" t="s">
        <v>411</v>
      </c>
      <c r="C158" s="214" t="s">
        <v>412</v>
      </c>
      <c r="D158" s="215">
        <v>135460</v>
      </c>
      <c r="E158" s="215">
        <v>136393</v>
      </c>
      <c r="F158" s="215">
        <v>46</v>
      </c>
      <c r="G158" s="216">
        <v>163</v>
      </c>
      <c r="H158" s="217">
        <v>771</v>
      </c>
      <c r="I158" s="217">
        <f t="shared" si="22"/>
        <v>934</v>
      </c>
      <c r="J158" s="218">
        <f t="shared" si="23"/>
        <v>0.82548179871520344</v>
      </c>
      <c r="K158" s="219"/>
      <c r="L158" s="219"/>
      <c r="M158" s="220"/>
      <c r="N158" s="220"/>
      <c r="O158" s="221">
        <f t="shared" si="18"/>
        <v>0</v>
      </c>
      <c r="P158" s="222"/>
      <c r="Q158" s="223"/>
      <c r="R158" s="223"/>
      <c r="S158" s="224"/>
      <c r="T158" s="225">
        <v>936</v>
      </c>
      <c r="U158" s="226">
        <v>770</v>
      </c>
      <c r="V158" s="227">
        <v>936</v>
      </c>
      <c r="W158" s="228">
        <v>770</v>
      </c>
      <c r="X158" s="229"/>
      <c r="Y158" s="228"/>
      <c r="Z158" s="229">
        <f t="shared" si="24"/>
        <v>770</v>
      </c>
      <c r="AA158" s="230">
        <f t="shared" si="19"/>
        <v>1</v>
      </c>
      <c r="AB158" s="231">
        <f t="shared" si="25"/>
        <v>-2</v>
      </c>
      <c r="AC158" s="277"/>
      <c r="AD158" s="233">
        <f t="shared" si="20"/>
        <v>1</v>
      </c>
      <c r="AE158" s="233">
        <f t="shared" si="21"/>
        <v>-2</v>
      </c>
    </row>
    <row r="159" spans="1:31" ht="14.4" customHeight="1">
      <c r="A159" s="126"/>
      <c r="B159" s="280" t="s">
        <v>413</v>
      </c>
      <c r="C159" s="280" t="s">
        <v>414</v>
      </c>
      <c r="D159" s="215">
        <v>136395</v>
      </c>
      <c r="E159" s="215">
        <v>137261</v>
      </c>
      <c r="F159" s="215">
        <v>37</v>
      </c>
      <c r="G159" s="216">
        <v>135</v>
      </c>
      <c r="H159" s="217">
        <v>732</v>
      </c>
      <c r="I159" s="217">
        <f t="shared" si="22"/>
        <v>867</v>
      </c>
      <c r="J159" s="218">
        <f t="shared" si="23"/>
        <v>0.84429065743944631</v>
      </c>
      <c r="K159" s="219"/>
      <c r="L159" s="219"/>
      <c r="M159" s="220"/>
      <c r="N159" s="220"/>
      <c r="O159" s="221">
        <f t="shared" si="18"/>
        <v>0</v>
      </c>
      <c r="P159" s="222"/>
      <c r="Q159" s="223"/>
      <c r="R159" s="223"/>
      <c r="S159" s="224"/>
      <c r="T159" s="225">
        <v>866</v>
      </c>
      <c r="U159" s="226">
        <v>731</v>
      </c>
      <c r="V159" s="227">
        <v>866</v>
      </c>
      <c r="W159" s="228">
        <v>731</v>
      </c>
      <c r="X159" s="229"/>
      <c r="Y159" s="228"/>
      <c r="Z159" s="229">
        <f t="shared" si="24"/>
        <v>731</v>
      </c>
      <c r="AA159" s="230">
        <f t="shared" si="19"/>
        <v>1</v>
      </c>
      <c r="AB159" s="231">
        <f t="shared" si="25"/>
        <v>1</v>
      </c>
      <c r="AC159" s="277"/>
      <c r="AD159" s="233">
        <f t="shared" si="20"/>
        <v>1</v>
      </c>
      <c r="AE159" s="233">
        <f t="shared" si="21"/>
        <v>1</v>
      </c>
    </row>
    <row r="160" spans="1:31" ht="14.4" customHeight="1">
      <c r="A160" s="126"/>
      <c r="B160" s="280" t="s">
        <v>415</v>
      </c>
      <c r="C160" s="280" t="s">
        <v>416</v>
      </c>
      <c r="D160" s="215">
        <v>137263</v>
      </c>
      <c r="E160" s="215">
        <v>138624</v>
      </c>
      <c r="F160" s="215">
        <v>62</v>
      </c>
      <c r="G160" s="216">
        <v>215</v>
      </c>
      <c r="H160" s="217">
        <v>1147</v>
      </c>
      <c r="I160" s="217">
        <f t="shared" si="22"/>
        <v>1362</v>
      </c>
      <c r="J160" s="218">
        <f t="shared" si="23"/>
        <v>0.842143906020558</v>
      </c>
      <c r="K160" s="219"/>
      <c r="L160" s="219"/>
      <c r="M160" s="220"/>
      <c r="N160" s="220"/>
      <c r="O160" s="221">
        <f t="shared" si="18"/>
        <v>0</v>
      </c>
      <c r="P160" s="222"/>
      <c r="Q160" s="223"/>
      <c r="R160" s="223"/>
      <c r="S160" s="224"/>
      <c r="T160" s="225">
        <v>1354</v>
      </c>
      <c r="U160" s="226">
        <v>1146</v>
      </c>
      <c r="V160" s="227">
        <v>1354</v>
      </c>
      <c r="W160" s="228">
        <v>1146</v>
      </c>
      <c r="X160" s="229"/>
      <c r="Y160" s="228"/>
      <c r="Z160" s="229">
        <f t="shared" si="24"/>
        <v>1146</v>
      </c>
      <c r="AA160" s="230">
        <f t="shared" si="19"/>
        <v>1</v>
      </c>
      <c r="AB160" s="231">
        <f t="shared" si="25"/>
        <v>8</v>
      </c>
      <c r="AC160" s="277"/>
      <c r="AD160" s="233">
        <f t="shared" si="20"/>
        <v>1</v>
      </c>
      <c r="AE160" s="233">
        <f t="shared" si="21"/>
        <v>8</v>
      </c>
    </row>
    <row r="161" spans="1:32" ht="14.4" customHeight="1">
      <c r="A161" s="126"/>
      <c r="B161" s="280" t="s">
        <v>417</v>
      </c>
      <c r="C161" s="280" t="s">
        <v>418</v>
      </c>
      <c r="D161" s="215">
        <v>138626</v>
      </c>
      <c r="E161" s="215">
        <v>139666</v>
      </c>
      <c r="F161" s="215">
        <v>58</v>
      </c>
      <c r="G161" s="216">
        <v>179</v>
      </c>
      <c r="H161" s="217">
        <v>862</v>
      </c>
      <c r="I161" s="217">
        <f t="shared" si="22"/>
        <v>1041</v>
      </c>
      <c r="J161" s="218">
        <f t="shared" si="23"/>
        <v>0.82804995196926034</v>
      </c>
      <c r="K161" s="219"/>
      <c r="L161" s="219"/>
      <c r="M161" s="220"/>
      <c r="N161" s="220"/>
      <c r="O161" s="221">
        <f t="shared" si="18"/>
        <v>0</v>
      </c>
      <c r="P161" s="222"/>
      <c r="Q161" s="223"/>
      <c r="R161" s="223"/>
      <c r="S161" s="224"/>
      <c r="T161" s="225">
        <v>1038</v>
      </c>
      <c r="U161" s="226">
        <v>865</v>
      </c>
      <c r="V161" s="227">
        <v>1038</v>
      </c>
      <c r="W161" s="228">
        <v>865</v>
      </c>
      <c r="X161" s="229"/>
      <c r="Y161" s="228"/>
      <c r="Z161" s="229">
        <f t="shared" si="24"/>
        <v>865</v>
      </c>
      <c r="AA161" s="230">
        <f t="shared" si="19"/>
        <v>-3</v>
      </c>
      <c r="AB161" s="231">
        <f t="shared" si="25"/>
        <v>3</v>
      </c>
      <c r="AC161" s="277"/>
      <c r="AD161" s="233">
        <f t="shared" si="20"/>
        <v>-3</v>
      </c>
      <c r="AE161" s="233">
        <f t="shared" si="21"/>
        <v>3</v>
      </c>
    </row>
    <row r="162" spans="1:32" ht="14.4" customHeight="1">
      <c r="A162" s="126"/>
      <c r="B162" s="280" t="s">
        <v>419</v>
      </c>
      <c r="C162" s="280" t="s">
        <v>420</v>
      </c>
      <c r="D162" s="215">
        <v>139668</v>
      </c>
      <c r="E162" s="215">
        <v>140573</v>
      </c>
      <c r="F162" s="215">
        <v>35</v>
      </c>
      <c r="G162" s="216">
        <v>143</v>
      </c>
      <c r="H162" s="217">
        <v>763</v>
      </c>
      <c r="I162" s="217">
        <f t="shared" si="22"/>
        <v>906</v>
      </c>
      <c r="J162" s="218">
        <f t="shared" si="23"/>
        <v>0.84216335540838849</v>
      </c>
      <c r="K162" s="219"/>
      <c r="L162" s="219"/>
      <c r="M162" s="220"/>
      <c r="N162" s="220"/>
      <c r="O162" s="221">
        <f t="shared" si="18"/>
        <v>0</v>
      </c>
      <c r="P162" s="222"/>
      <c r="Q162" s="223"/>
      <c r="R162" s="223"/>
      <c r="S162" s="224"/>
      <c r="T162" s="225">
        <v>904</v>
      </c>
      <c r="U162" s="226">
        <v>761</v>
      </c>
      <c r="V162" s="227">
        <v>904</v>
      </c>
      <c r="W162" s="228">
        <v>761</v>
      </c>
      <c r="X162" s="229"/>
      <c r="Y162" s="228"/>
      <c r="Z162" s="229">
        <f t="shared" si="24"/>
        <v>761</v>
      </c>
      <c r="AA162" s="230">
        <f t="shared" si="19"/>
        <v>2</v>
      </c>
      <c r="AB162" s="231">
        <f t="shared" si="25"/>
        <v>2</v>
      </c>
      <c r="AC162" s="277"/>
      <c r="AD162" s="233">
        <f t="shared" si="20"/>
        <v>2</v>
      </c>
      <c r="AE162" s="233">
        <f t="shared" si="21"/>
        <v>2</v>
      </c>
    </row>
    <row r="163" spans="1:32" ht="14.4" customHeight="1">
      <c r="A163" s="126"/>
      <c r="B163" s="280" t="s">
        <v>421</v>
      </c>
      <c r="C163" s="214" t="s">
        <v>422</v>
      </c>
      <c r="D163" s="215">
        <v>140575</v>
      </c>
      <c r="E163" s="215">
        <v>141548</v>
      </c>
      <c r="F163" s="215">
        <v>43</v>
      </c>
      <c r="G163" s="216">
        <v>161</v>
      </c>
      <c r="H163" s="217">
        <v>813</v>
      </c>
      <c r="I163" s="217">
        <f t="shared" si="22"/>
        <v>974</v>
      </c>
      <c r="J163" s="218">
        <f t="shared" si="23"/>
        <v>0.8347022587268994</v>
      </c>
      <c r="K163" s="219"/>
      <c r="L163" s="219"/>
      <c r="M163" s="220"/>
      <c r="N163" s="220"/>
      <c r="O163" s="221">
        <f t="shared" si="18"/>
        <v>0</v>
      </c>
      <c r="P163" s="222"/>
      <c r="Q163" s="223"/>
      <c r="R163" s="223"/>
      <c r="S163" s="224"/>
      <c r="T163" s="225">
        <v>968</v>
      </c>
      <c r="U163" s="226">
        <v>819</v>
      </c>
      <c r="V163" s="227">
        <v>968</v>
      </c>
      <c r="W163" s="228">
        <v>819</v>
      </c>
      <c r="X163" s="229"/>
      <c r="Y163" s="228"/>
      <c r="Z163" s="229">
        <f t="shared" si="24"/>
        <v>819</v>
      </c>
      <c r="AA163" s="230">
        <f t="shared" si="19"/>
        <v>-6</v>
      </c>
      <c r="AB163" s="231">
        <f t="shared" si="25"/>
        <v>6</v>
      </c>
      <c r="AC163" s="277"/>
      <c r="AD163" s="233">
        <f t="shared" si="20"/>
        <v>-6</v>
      </c>
      <c r="AE163" s="233">
        <f t="shared" si="21"/>
        <v>6</v>
      </c>
    </row>
    <row r="164" spans="1:32" ht="14.4" customHeight="1">
      <c r="A164" s="126"/>
      <c r="B164" s="280" t="s">
        <v>423</v>
      </c>
      <c r="C164" s="280" t="s">
        <v>424</v>
      </c>
      <c r="D164" s="215">
        <v>141550</v>
      </c>
      <c r="E164" s="215">
        <v>142309</v>
      </c>
      <c r="F164" s="215">
        <v>55</v>
      </c>
      <c r="G164" s="216">
        <v>147</v>
      </c>
      <c r="H164" s="217">
        <v>613</v>
      </c>
      <c r="I164" s="217">
        <f t="shared" si="22"/>
        <v>760</v>
      </c>
      <c r="J164" s="218">
        <f t="shared" si="23"/>
        <v>0.80657894736842106</v>
      </c>
      <c r="K164" s="219"/>
      <c r="L164" s="219"/>
      <c r="M164" s="220"/>
      <c r="N164" s="220"/>
      <c r="O164" s="221">
        <f t="shared" si="18"/>
        <v>0</v>
      </c>
      <c r="P164" s="222"/>
      <c r="Q164" s="223"/>
      <c r="R164" s="223"/>
      <c r="S164" s="224"/>
      <c r="T164" s="225">
        <v>768</v>
      </c>
      <c r="U164" s="226">
        <v>612</v>
      </c>
      <c r="V164" s="227">
        <v>768</v>
      </c>
      <c r="W164" s="263">
        <v>613</v>
      </c>
      <c r="X164" s="229"/>
      <c r="Y164" s="228"/>
      <c r="Z164" s="229">
        <f t="shared" si="24"/>
        <v>613</v>
      </c>
      <c r="AA164" s="230">
        <f t="shared" si="19"/>
        <v>1</v>
      </c>
      <c r="AB164" s="231">
        <f t="shared" si="25"/>
        <v>-8</v>
      </c>
      <c r="AC164" s="277"/>
      <c r="AD164" s="233">
        <f t="shared" si="20"/>
        <v>0</v>
      </c>
      <c r="AE164" s="233">
        <f t="shared" si="21"/>
        <v>-8</v>
      </c>
    </row>
    <row r="165" spans="1:32" ht="14.4" customHeight="1">
      <c r="A165" s="126"/>
      <c r="B165" s="280" t="s">
        <v>425</v>
      </c>
      <c r="C165" s="214" t="s">
        <v>426</v>
      </c>
      <c r="D165" s="215">
        <v>142311</v>
      </c>
      <c r="E165" s="215">
        <v>143024</v>
      </c>
      <c r="F165" s="215">
        <v>31</v>
      </c>
      <c r="G165" s="216">
        <v>93</v>
      </c>
      <c r="H165" s="217">
        <v>621</v>
      </c>
      <c r="I165" s="217">
        <f t="shared" si="22"/>
        <v>714</v>
      </c>
      <c r="J165" s="265">
        <f t="shared" si="23"/>
        <v>0.86974789915966388</v>
      </c>
      <c r="K165" s="219"/>
      <c r="L165" s="219"/>
      <c r="M165" s="220"/>
      <c r="N165" s="220"/>
      <c r="O165" s="221">
        <f t="shared" si="18"/>
        <v>0</v>
      </c>
      <c r="P165" s="222"/>
      <c r="Q165" s="223"/>
      <c r="R165" s="223"/>
      <c r="S165" s="224"/>
      <c r="T165" s="225">
        <v>710</v>
      </c>
      <c r="U165" s="226">
        <v>618</v>
      </c>
      <c r="V165" s="227">
        <v>710</v>
      </c>
      <c r="W165" s="228">
        <v>618</v>
      </c>
      <c r="X165" s="229"/>
      <c r="Y165" s="228"/>
      <c r="Z165" s="229">
        <f t="shared" si="24"/>
        <v>618</v>
      </c>
      <c r="AA165" s="230">
        <f t="shared" si="19"/>
        <v>3</v>
      </c>
      <c r="AB165" s="231">
        <f t="shared" si="25"/>
        <v>4</v>
      </c>
      <c r="AC165" s="277"/>
      <c r="AD165" s="233">
        <f t="shared" si="20"/>
        <v>3</v>
      </c>
      <c r="AE165" s="233">
        <f t="shared" si="21"/>
        <v>4</v>
      </c>
    </row>
    <row r="166" spans="1:32" ht="14.4" customHeight="1">
      <c r="A166" s="126"/>
      <c r="B166" s="280" t="s">
        <v>427</v>
      </c>
      <c r="C166" s="280" t="s">
        <v>428</v>
      </c>
      <c r="D166" s="215">
        <v>143026</v>
      </c>
      <c r="E166" s="215">
        <v>143866</v>
      </c>
      <c r="F166" s="215">
        <v>21</v>
      </c>
      <c r="G166" s="216">
        <v>113</v>
      </c>
      <c r="H166" s="217">
        <v>728</v>
      </c>
      <c r="I166" s="217">
        <f t="shared" si="22"/>
        <v>841</v>
      </c>
      <c r="J166" s="265">
        <f t="shared" si="23"/>
        <v>0.86563614744351958</v>
      </c>
      <c r="K166" s="219"/>
      <c r="L166" s="219"/>
      <c r="M166" s="220"/>
      <c r="N166" s="220"/>
      <c r="O166" s="221">
        <f t="shared" si="18"/>
        <v>0</v>
      </c>
      <c r="P166" s="222"/>
      <c r="Q166" s="223"/>
      <c r="R166" s="223"/>
      <c r="S166" s="224"/>
      <c r="T166" s="225">
        <v>842</v>
      </c>
      <c r="U166" s="226">
        <v>734</v>
      </c>
      <c r="V166" s="258">
        <v>841</v>
      </c>
      <c r="W166" s="228">
        <v>734</v>
      </c>
      <c r="X166" s="229"/>
      <c r="Y166" s="228"/>
      <c r="Z166" s="229">
        <f t="shared" si="24"/>
        <v>734</v>
      </c>
      <c r="AA166" s="230">
        <f t="shared" si="19"/>
        <v>-6</v>
      </c>
      <c r="AB166" s="231">
        <f t="shared" si="25"/>
        <v>-1</v>
      </c>
      <c r="AC166" s="277"/>
      <c r="AD166" s="233">
        <f t="shared" si="20"/>
        <v>-6</v>
      </c>
      <c r="AE166" s="233">
        <f t="shared" si="21"/>
        <v>0</v>
      </c>
    </row>
    <row r="167" spans="1:32" ht="14.4" customHeight="1">
      <c r="A167" s="126"/>
      <c r="B167" s="280" t="s">
        <v>429</v>
      </c>
      <c r="C167" s="214" t="s">
        <v>430</v>
      </c>
      <c r="D167" s="215">
        <v>143868</v>
      </c>
      <c r="E167" s="215">
        <v>145134</v>
      </c>
      <c r="F167" s="215">
        <v>124</v>
      </c>
      <c r="G167" s="216">
        <v>334</v>
      </c>
      <c r="H167" s="217">
        <v>933</v>
      </c>
      <c r="I167" s="217">
        <f t="shared" si="22"/>
        <v>1267</v>
      </c>
      <c r="J167" s="218">
        <f t="shared" si="23"/>
        <v>0.7363851617995264</v>
      </c>
      <c r="K167" s="219"/>
      <c r="L167" s="219"/>
      <c r="M167" s="220"/>
      <c r="N167" s="220"/>
      <c r="O167" s="221">
        <f t="shared" si="18"/>
        <v>0</v>
      </c>
      <c r="P167" s="222"/>
      <c r="Q167" s="223"/>
      <c r="R167" s="223"/>
      <c r="S167" s="224"/>
      <c r="T167" s="225">
        <v>1263</v>
      </c>
      <c r="U167" s="226">
        <v>930</v>
      </c>
      <c r="V167" s="227">
        <v>1263</v>
      </c>
      <c r="W167" s="228">
        <v>930</v>
      </c>
      <c r="X167" s="229"/>
      <c r="Y167" s="228"/>
      <c r="Z167" s="229">
        <f t="shared" si="24"/>
        <v>930</v>
      </c>
      <c r="AA167" s="230">
        <f t="shared" si="19"/>
        <v>3</v>
      </c>
      <c r="AB167" s="231">
        <f t="shared" si="25"/>
        <v>4</v>
      </c>
      <c r="AC167" s="277"/>
      <c r="AD167" s="233">
        <f t="shared" si="20"/>
        <v>3</v>
      </c>
      <c r="AE167" s="233">
        <f t="shared" si="21"/>
        <v>4</v>
      </c>
    </row>
    <row r="168" spans="1:32" ht="14.4" customHeight="1">
      <c r="A168" s="126"/>
      <c r="B168" s="280" t="s">
        <v>431</v>
      </c>
      <c r="C168" s="280" t="s">
        <v>432</v>
      </c>
      <c r="D168" s="215">
        <v>145136</v>
      </c>
      <c r="E168" s="215">
        <v>145738</v>
      </c>
      <c r="F168" s="215">
        <v>31</v>
      </c>
      <c r="G168" s="216">
        <v>101</v>
      </c>
      <c r="H168" s="217">
        <v>502</v>
      </c>
      <c r="I168" s="217">
        <f t="shared" si="22"/>
        <v>603</v>
      </c>
      <c r="J168" s="218">
        <f t="shared" si="23"/>
        <v>0.83250414593698174</v>
      </c>
      <c r="K168" s="219"/>
      <c r="L168" s="219"/>
      <c r="M168" s="220"/>
      <c r="N168" s="220"/>
      <c r="O168" s="221">
        <f t="shared" si="18"/>
        <v>0</v>
      </c>
      <c r="P168" s="222"/>
      <c r="Q168" s="223"/>
      <c r="R168" s="223"/>
      <c r="S168" s="224"/>
      <c r="T168" s="225">
        <v>601</v>
      </c>
      <c r="U168" s="226">
        <v>501</v>
      </c>
      <c r="V168" s="227">
        <v>601</v>
      </c>
      <c r="W168" s="228">
        <v>501</v>
      </c>
      <c r="X168" s="229"/>
      <c r="Y168" s="228"/>
      <c r="Z168" s="229">
        <f t="shared" si="24"/>
        <v>501</v>
      </c>
      <c r="AA168" s="230">
        <f>H168-U168</f>
        <v>1</v>
      </c>
      <c r="AB168" s="231">
        <f t="shared" si="25"/>
        <v>2</v>
      </c>
      <c r="AC168" s="277"/>
      <c r="AD168" s="233">
        <f>H168-Z168</f>
        <v>1</v>
      </c>
      <c r="AE168" s="233">
        <f>I168-V168</f>
        <v>2</v>
      </c>
    </row>
    <row r="169" spans="1:32" ht="15" thickBot="1">
      <c r="A169" s="126"/>
      <c r="B169" s="281"/>
      <c r="C169" s="281"/>
      <c r="D169" s="215"/>
      <c r="E169" s="215"/>
      <c r="F169" s="215"/>
      <c r="G169" s="216"/>
      <c r="H169" s="217"/>
      <c r="I169" s="217"/>
      <c r="J169" s="218"/>
      <c r="K169" s="219"/>
      <c r="L169" s="219"/>
      <c r="M169" s="220"/>
      <c r="N169" s="220"/>
      <c r="O169" s="221"/>
      <c r="P169" s="222"/>
      <c r="Q169" s="223"/>
      <c r="R169" s="223"/>
      <c r="S169" s="224"/>
      <c r="T169" s="282"/>
      <c r="U169" s="283"/>
      <c r="V169" s="227"/>
      <c r="W169" s="228"/>
      <c r="X169" s="228"/>
      <c r="Y169" s="228"/>
      <c r="Z169" s="229"/>
      <c r="AA169" s="284"/>
      <c r="AB169" s="284"/>
      <c r="AC169" s="232"/>
      <c r="AD169" s="233"/>
      <c r="AE169" s="285"/>
      <c r="AF169" s="130" t="s">
        <v>46</v>
      </c>
    </row>
    <row r="170" spans="1:32" ht="15" thickBot="1">
      <c r="A170" s="126"/>
      <c r="B170" s="281"/>
      <c r="C170" s="281"/>
      <c r="D170" s="215"/>
      <c r="E170" s="215"/>
      <c r="F170" s="215"/>
      <c r="G170" s="216"/>
      <c r="H170" s="217"/>
      <c r="I170" s="217"/>
      <c r="J170" s="286"/>
      <c r="K170" s="219"/>
      <c r="L170" s="219"/>
      <c r="M170" s="220"/>
      <c r="N170" s="220"/>
      <c r="O170" s="221"/>
      <c r="P170" s="222"/>
      <c r="Q170" s="223"/>
      <c r="R170" s="223"/>
      <c r="S170" s="224"/>
      <c r="T170" s="282"/>
      <c r="U170" s="283"/>
      <c r="V170" s="227"/>
      <c r="W170" s="228"/>
      <c r="X170" s="228"/>
      <c r="Y170" s="228"/>
      <c r="Z170" s="229"/>
      <c r="AA170" s="284"/>
      <c r="AB170" s="284"/>
      <c r="AC170" s="232"/>
      <c r="AD170" s="233"/>
      <c r="AE170" s="285"/>
      <c r="AF170" s="135" t="s">
        <v>47</v>
      </c>
    </row>
    <row r="171" spans="1:32" ht="15" thickBot="1">
      <c r="A171" s="126"/>
      <c r="D171" s="289"/>
      <c r="E171" s="215"/>
      <c r="F171" s="215"/>
      <c r="G171" s="216"/>
      <c r="H171" s="217"/>
      <c r="I171" s="290"/>
      <c r="J171" s="291"/>
      <c r="K171" s="219"/>
      <c r="L171" s="219"/>
      <c r="M171" s="220"/>
      <c r="N171" s="220"/>
      <c r="O171" s="221"/>
      <c r="P171" s="222"/>
      <c r="Q171" s="223"/>
      <c r="R171" s="223"/>
      <c r="S171" s="224"/>
      <c r="T171" s="282"/>
      <c r="U171" s="283"/>
      <c r="V171" s="292"/>
      <c r="W171" s="229"/>
      <c r="X171" s="229"/>
      <c r="Y171" s="229"/>
      <c r="Z171" s="229"/>
      <c r="AA171" s="293"/>
      <c r="AB171" s="293"/>
      <c r="AC171" s="277"/>
      <c r="AD171" s="233"/>
      <c r="AE171" s="285"/>
      <c r="AF171" s="294" t="s">
        <v>433</v>
      </c>
    </row>
    <row r="172" spans="1:32" ht="15" thickBot="1">
      <c r="A172" s="295"/>
      <c r="D172" s="289"/>
      <c r="E172" s="215"/>
      <c r="F172" s="215"/>
      <c r="G172" s="216"/>
      <c r="H172" s="237"/>
      <c r="I172" s="290"/>
      <c r="J172" s="291"/>
      <c r="K172" s="219"/>
      <c r="L172" s="219"/>
      <c r="M172" s="220"/>
      <c r="N172" s="220"/>
      <c r="O172" s="221"/>
      <c r="P172" s="222"/>
      <c r="Q172" s="223"/>
      <c r="R172" s="223"/>
      <c r="S172" s="224"/>
      <c r="T172" s="296"/>
      <c r="U172" s="297"/>
      <c r="V172" s="292"/>
      <c r="W172" s="229"/>
      <c r="X172" s="229"/>
      <c r="Y172" s="229"/>
      <c r="Z172" s="229"/>
      <c r="AA172" s="293"/>
      <c r="AB172" s="293"/>
      <c r="AC172" s="298"/>
      <c r="AD172" s="233"/>
      <c r="AE172" s="285"/>
      <c r="AF172" s="137" t="s">
        <v>48</v>
      </c>
    </row>
    <row r="173" spans="1:32" ht="15" thickBot="1">
      <c r="A173" s="295"/>
      <c r="B173" s="299"/>
      <c r="C173" s="299"/>
      <c r="D173" s="215"/>
      <c r="E173" s="215"/>
      <c r="F173" s="234"/>
      <c r="G173" s="236"/>
      <c r="H173" s="237"/>
      <c r="I173" s="290"/>
      <c r="J173" s="291"/>
      <c r="K173" s="219"/>
      <c r="L173" s="219"/>
      <c r="M173" s="220"/>
      <c r="N173" s="220"/>
      <c r="O173" s="221"/>
      <c r="P173" s="222"/>
      <c r="Q173" s="232"/>
      <c r="R173" s="232"/>
      <c r="S173" s="224"/>
      <c r="T173" s="300"/>
      <c r="U173" s="301"/>
      <c r="V173" s="292"/>
      <c r="W173" s="229"/>
      <c r="X173" s="229"/>
      <c r="Y173" s="229"/>
      <c r="Z173" s="302"/>
      <c r="AA173" s="303"/>
      <c r="AB173" s="303"/>
      <c r="AC173" s="277"/>
      <c r="AD173" s="233"/>
      <c r="AE173" s="304"/>
      <c r="AF173" s="139" t="s">
        <v>49</v>
      </c>
    </row>
    <row r="174" spans="1:32">
      <c r="D174" s="278"/>
      <c r="E174" s="278"/>
      <c r="F174" s="278"/>
      <c r="G174" s="305"/>
      <c r="H174" s="306"/>
      <c r="I174" s="307"/>
      <c r="J174" s="308"/>
      <c r="O174" s="311"/>
      <c r="P174" s="312"/>
      <c r="Q174" s="313"/>
      <c r="R174" s="313"/>
      <c r="S174" s="224"/>
      <c r="T174" s="314"/>
      <c r="U174" s="315"/>
      <c r="V174" s="316"/>
      <c r="W174" s="316"/>
      <c r="X174" s="316"/>
      <c r="Y174" s="316"/>
      <c r="Z174" s="316"/>
      <c r="AA174" s="317"/>
      <c r="AB174" s="317"/>
      <c r="AC174" s="277"/>
      <c r="AD174" s="304"/>
      <c r="AE174" s="318"/>
      <c r="AF174" s="140" t="s">
        <v>50</v>
      </c>
    </row>
    <row r="175" spans="1:32">
      <c r="A175" s="319"/>
      <c r="B175" s="320" t="s">
        <v>434</v>
      </c>
      <c r="C175" s="321"/>
      <c r="D175" s="322"/>
      <c r="E175" s="322"/>
      <c r="F175" s="216">
        <f>SUM(F3:F168)</f>
        <v>13376</v>
      </c>
      <c r="G175" s="216">
        <f>SUM(G3:G168)</f>
        <v>34331</v>
      </c>
      <c r="H175" s="323">
        <f>SUM(H3:H173)</f>
        <v>111241</v>
      </c>
      <c r="I175" s="324">
        <f>SUM(I3:I172)</f>
        <v>145572</v>
      </c>
      <c r="J175" s="218">
        <f>AVERAGE(J3:J168)</f>
        <v>0.76389677084141461</v>
      </c>
      <c r="K175" s="219"/>
      <c r="L175" s="219"/>
      <c r="M175" s="325">
        <f>SUM(M3:M168)</f>
        <v>0</v>
      </c>
      <c r="N175" s="326">
        <f>SUM(N3:N168)</f>
        <v>0</v>
      </c>
      <c r="O175" s="327">
        <f>SUM(O3:O168)</f>
        <v>0</v>
      </c>
      <c r="P175" s="298"/>
      <c r="Q175" s="328"/>
      <c r="R175" s="329"/>
      <c r="T175" s="331">
        <f t="shared" ref="T175:Z175" si="26">SUM(T3:T168)</f>
        <v>145129</v>
      </c>
      <c r="U175" s="332">
        <f t="shared" si="26"/>
        <v>111333</v>
      </c>
      <c r="V175" s="333">
        <f t="shared" si="26"/>
        <v>145129</v>
      </c>
      <c r="W175" s="334">
        <f t="shared" si="26"/>
        <v>111329</v>
      </c>
      <c r="X175" s="335">
        <f t="shared" si="26"/>
        <v>0</v>
      </c>
      <c r="Y175" s="336">
        <f t="shared" si="26"/>
        <v>0</v>
      </c>
      <c r="Z175" s="337">
        <f t="shared" si="26"/>
        <v>111329</v>
      </c>
      <c r="AA175" s="337">
        <f>SUM(AA3:AA172)</f>
        <v>-92</v>
      </c>
      <c r="AB175" s="338">
        <f>SUM(AB3:AB173)</f>
        <v>443</v>
      </c>
      <c r="AC175" s="339">
        <f>Q175-N175</f>
        <v>0</v>
      </c>
      <c r="AD175" s="340">
        <f>SUM(AD3:AD174)</f>
        <v>-88</v>
      </c>
      <c r="AE175" s="340">
        <f>SUM(AE3:AE174)</f>
        <v>443</v>
      </c>
      <c r="AF175" s="140" t="s">
        <v>51</v>
      </c>
    </row>
    <row r="176" spans="1:32" ht="31.2" customHeight="1">
      <c r="A176" s="341"/>
      <c r="D176" s="342"/>
      <c r="E176" s="342"/>
      <c r="F176" s="343" t="s">
        <v>435</v>
      </c>
      <c r="G176" s="344" t="s">
        <v>435</v>
      </c>
      <c r="H176" s="344" t="s">
        <v>435</v>
      </c>
      <c r="I176" s="344" t="s">
        <v>435</v>
      </c>
      <c r="J176" s="345"/>
      <c r="K176" s="346"/>
      <c r="L176" s="346"/>
      <c r="M176" s="347" t="s">
        <v>436</v>
      </c>
      <c r="N176" s="347" t="s">
        <v>436</v>
      </c>
      <c r="O176" s="347" t="s">
        <v>436</v>
      </c>
      <c r="P176" s="348"/>
      <c r="Q176" s="349" t="s">
        <v>437</v>
      </c>
      <c r="R176" s="350"/>
      <c r="T176" s="351" t="s">
        <v>438</v>
      </c>
      <c r="U176" s="352" t="s">
        <v>439</v>
      </c>
      <c r="V176" s="353" t="s">
        <v>440</v>
      </c>
      <c r="W176" s="354" t="s">
        <v>440</v>
      </c>
      <c r="X176" s="354" t="s">
        <v>440</v>
      </c>
      <c r="Y176" s="354" t="s">
        <v>440</v>
      </c>
      <c r="Z176" s="354" t="s">
        <v>440</v>
      </c>
      <c r="AA176" s="355" t="s">
        <v>441</v>
      </c>
      <c r="AB176" s="355" t="s">
        <v>442</v>
      </c>
      <c r="AC176" s="356" t="s">
        <v>443</v>
      </c>
      <c r="AD176" s="357" t="s">
        <v>444</v>
      </c>
      <c r="AE176" s="357" t="s">
        <v>445</v>
      </c>
      <c r="AF176" s="358"/>
    </row>
    <row r="177" spans="1:32">
      <c r="D177" s="278"/>
      <c r="E177" s="278"/>
      <c r="F177" s="278"/>
      <c r="G177" s="305"/>
      <c r="H177" s="306"/>
      <c r="I177" s="306"/>
      <c r="J177" s="308"/>
      <c r="M177" s="359"/>
      <c r="Q177" s="330"/>
      <c r="R177" s="330"/>
      <c r="T177" s="314"/>
      <c r="U177" s="315"/>
      <c r="V177" s="316"/>
      <c r="W177" s="316"/>
      <c r="X177" s="316"/>
      <c r="Y177" s="316"/>
      <c r="Z177" s="316"/>
      <c r="AA177" s="361"/>
      <c r="AB177" s="361"/>
      <c r="AC177" s="362"/>
      <c r="AD177" s="363"/>
      <c r="AE177" s="363"/>
      <c r="AF177" s="358" t="s">
        <v>446</v>
      </c>
    </row>
    <row r="178" spans="1:32" ht="108.6" customHeight="1">
      <c r="A178" s="364" t="s">
        <v>1</v>
      </c>
      <c r="D178" s="365"/>
      <c r="E178" s="365"/>
      <c r="F178" s="365"/>
      <c r="G178" s="366"/>
      <c r="H178" s="367"/>
      <c r="I178" s="367"/>
      <c r="J178" s="368"/>
      <c r="K178" s="369"/>
      <c r="L178" s="369"/>
      <c r="M178" s="370" t="s">
        <v>447</v>
      </c>
      <c r="N178" s="371" t="s">
        <v>447</v>
      </c>
      <c r="O178" s="371" t="s">
        <v>447</v>
      </c>
      <c r="P178" s="372"/>
      <c r="Q178" s="373" t="s">
        <v>448</v>
      </c>
      <c r="R178" s="373"/>
      <c r="T178" s="374" t="s">
        <v>448</v>
      </c>
      <c r="U178" s="375" t="s">
        <v>448</v>
      </c>
      <c r="V178" s="376" t="s">
        <v>449</v>
      </c>
      <c r="W178" s="377" t="s">
        <v>449</v>
      </c>
      <c r="X178" s="377"/>
      <c r="Y178" s="378"/>
      <c r="Z178" s="376"/>
      <c r="AA178" s="379"/>
      <c r="AB178" s="379"/>
      <c r="AC178" s="380"/>
      <c r="AD178" s="381"/>
      <c r="AE178" s="381"/>
    </row>
    <row r="179" spans="1:32">
      <c r="D179" s="278"/>
      <c r="E179" s="278"/>
      <c r="F179" s="278"/>
      <c r="G179" s="305"/>
      <c r="H179" s="306"/>
      <c r="I179" s="307"/>
      <c r="J179" s="308"/>
      <c r="Q179" s="330"/>
      <c r="R179" s="330"/>
      <c r="T179" s="314"/>
      <c r="U179" s="315"/>
      <c r="V179" s="316"/>
      <c r="W179" s="316"/>
      <c r="X179" s="316"/>
      <c r="Y179" s="316"/>
      <c r="Z179" s="316"/>
      <c r="AA179" s="317"/>
      <c r="AB179" s="317"/>
      <c r="AC179" s="330"/>
      <c r="AD179" s="382"/>
      <c r="AE179" s="382"/>
      <c r="AF179" s="383"/>
    </row>
    <row r="180" spans="1:32">
      <c r="D180" s="278"/>
      <c r="E180" s="278"/>
      <c r="F180" s="278"/>
      <c r="G180" s="305"/>
      <c r="H180" s="306"/>
      <c r="I180" s="307"/>
      <c r="J180" s="308"/>
      <c r="Q180" s="330"/>
      <c r="R180" s="330"/>
      <c r="T180" s="314"/>
      <c r="U180" s="315"/>
      <c r="V180" s="316"/>
      <c r="W180" s="316"/>
      <c r="X180" s="316"/>
      <c r="Y180" s="316"/>
      <c r="Z180" s="316"/>
      <c r="AA180" s="317"/>
      <c r="AB180" s="317"/>
      <c r="AC180" s="330"/>
      <c r="AD180" s="382"/>
      <c r="AE180" s="382"/>
      <c r="AF180" s="384"/>
    </row>
    <row r="181" spans="1:32">
      <c r="D181" s="278"/>
      <c r="E181" s="278"/>
      <c r="F181" s="278"/>
      <c r="G181" s="305"/>
      <c r="H181" s="306"/>
      <c r="I181" s="307"/>
      <c r="J181" s="308"/>
      <c r="Q181" s="330"/>
      <c r="R181" s="330"/>
      <c r="T181" s="314"/>
      <c r="U181" s="315"/>
      <c r="V181" s="316"/>
      <c r="W181" s="316"/>
      <c r="X181" s="316"/>
      <c r="Y181" s="316"/>
      <c r="Z181" s="316"/>
      <c r="AA181" s="317"/>
      <c r="AB181" s="317"/>
      <c r="AC181" s="330"/>
      <c r="AD181" s="382"/>
      <c r="AE181" s="382"/>
      <c r="AF181" s="383"/>
    </row>
    <row r="182" spans="1:32">
      <c r="D182" s="278"/>
      <c r="E182" s="278"/>
      <c r="F182" s="278"/>
      <c r="G182" s="305"/>
      <c r="H182" s="306"/>
      <c r="I182" s="307"/>
      <c r="J182" s="308"/>
      <c r="Q182" s="330"/>
      <c r="R182" s="330"/>
      <c r="T182" s="314"/>
      <c r="U182" s="315"/>
      <c r="V182" s="316"/>
      <c r="W182" s="316"/>
      <c r="X182" s="316"/>
      <c r="Y182" s="316"/>
      <c r="Z182" s="316"/>
      <c r="AA182" s="317"/>
      <c r="AB182" s="317"/>
      <c r="AC182" s="330"/>
      <c r="AD182" s="382"/>
      <c r="AE182" s="382"/>
      <c r="AF182" s="383"/>
    </row>
    <row r="183" spans="1:32">
      <c r="D183" s="278"/>
      <c r="E183" s="278"/>
      <c r="F183" s="278"/>
      <c r="G183" s="305"/>
      <c r="H183" s="306"/>
      <c r="I183" s="307"/>
      <c r="J183" s="308"/>
      <c r="Q183" s="330"/>
      <c r="R183" s="330"/>
      <c r="T183" s="314"/>
      <c r="U183" s="315"/>
      <c r="V183" s="316"/>
      <c r="W183" s="316"/>
      <c r="X183" s="316"/>
      <c r="Y183" s="316"/>
      <c r="Z183" s="316"/>
      <c r="AA183" s="317"/>
      <c r="AB183" s="317"/>
      <c r="AC183" s="330"/>
      <c r="AD183" s="382"/>
      <c r="AE183" s="382"/>
      <c r="AF183" s="383"/>
    </row>
    <row r="184" spans="1:32">
      <c r="D184" s="278"/>
      <c r="E184" s="278"/>
      <c r="F184" s="278"/>
      <c r="G184" s="305"/>
      <c r="H184" s="306"/>
      <c r="I184" s="307"/>
      <c r="J184" s="308"/>
      <c r="Q184" s="330"/>
      <c r="R184" s="330"/>
      <c r="T184" s="314"/>
      <c r="U184" s="315"/>
      <c r="V184" s="316"/>
      <c r="W184" s="316"/>
      <c r="X184" s="316"/>
      <c r="Y184" s="316"/>
      <c r="Z184" s="316"/>
      <c r="AA184" s="317"/>
      <c r="AB184" s="317"/>
      <c r="AC184" s="330"/>
      <c r="AD184" s="382"/>
      <c r="AE184" s="382"/>
      <c r="AF184" s="383"/>
    </row>
    <row r="185" spans="1:32">
      <c r="D185" s="278"/>
      <c r="E185" s="278"/>
      <c r="F185" s="278"/>
      <c r="G185" s="305"/>
      <c r="H185" s="306"/>
      <c r="I185" s="307"/>
      <c r="J185" s="308"/>
      <c r="Q185" s="330"/>
      <c r="R185" s="330"/>
      <c r="T185" s="314"/>
      <c r="U185" s="315"/>
      <c r="V185" s="316"/>
      <c r="W185" s="316"/>
      <c r="X185" s="316"/>
      <c r="Y185" s="316"/>
      <c r="Z185" s="316"/>
      <c r="AA185" s="317"/>
      <c r="AB185" s="317"/>
      <c r="AC185" s="330"/>
      <c r="AD185" s="382"/>
      <c r="AE185" s="382"/>
      <c r="AF185" s="383"/>
    </row>
    <row r="186" spans="1:32">
      <c r="D186" s="278"/>
      <c r="E186" s="278"/>
      <c r="F186" s="278"/>
      <c r="G186" s="305"/>
      <c r="H186" s="306"/>
      <c r="I186" s="307"/>
      <c r="J186" s="308"/>
      <c r="Q186" s="330"/>
      <c r="R186" s="330"/>
      <c r="T186" s="314"/>
      <c r="U186" s="315"/>
      <c r="V186" s="316"/>
      <c r="W186" s="316"/>
      <c r="X186" s="316"/>
      <c r="Y186" s="316"/>
      <c r="Z186" s="316"/>
      <c r="AA186" s="317"/>
      <c r="AB186" s="317"/>
      <c r="AC186" s="330"/>
      <c r="AD186" s="382"/>
      <c r="AE186" s="382"/>
      <c r="AF186" s="383"/>
    </row>
    <row r="187" spans="1:32">
      <c r="D187" s="278"/>
      <c r="E187" s="278"/>
      <c r="F187" s="278"/>
      <c r="G187" s="305"/>
      <c r="H187" s="306"/>
      <c r="I187" s="307"/>
      <c r="J187" s="308"/>
      <c r="Q187" s="330"/>
      <c r="R187" s="330"/>
      <c r="T187" s="314"/>
      <c r="U187" s="315"/>
      <c r="V187" s="316"/>
      <c r="W187" s="316"/>
      <c r="X187" s="316"/>
      <c r="Y187" s="316"/>
      <c r="Z187" s="316"/>
      <c r="AA187" s="317"/>
      <c r="AB187" s="317"/>
      <c r="AC187" s="330"/>
      <c r="AD187" s="382"/>
      <c r="AE187" s="382"/>
      <c r="AF187" s="383"/>
    </row>
    <row r="188" spans="1:32">
      <c r="D188" s="278"/>
      <c r="E188" s="278"/>
      <c r="F188" s="278"/>
      <c r="G188" s="305"/>
      <c r="H188" s="306"/>
      <c r="I188" s="307"/>
      <c r="J188" s="308"/>
      <c r="Q188" s="330"/>
      <c r="R188" s="330"/>
      <c r="T188" s="314"/>
      <c r="U188" s="315"/>
      <c r="V188" s="316"/>
      <c r="W188" s="316"/>
      <c r="X188" s="316"/>
      <c r="Y188" s="316"/>
      <c r="Z188" s="316"/>
      <c r="AA188" s="317"/>
      <c r="AB188" s="317"/>
      <c r="AC188" s="330"/>
      <c r="AD188" s="382"/>
      <c r="AE188" s="382"/>
      <c r="AF188" s="383"/>
    </row>
    <row r="189" spans="1:32">
      <c r="D189" s="278"/>
      <c r="E189" s="278"/>
      <c r="F189" s="278"/>
      <c r="G189" s="305"/>
      <c r="H189" s="306"/>
      <c r="I189" s="307"/>
      <c r="J189" s="308"/>
      <c r="Q189" s="330"/>
      <c r="R189" s="330"/>
      <c r="T189" s="314"/>
      <c r="U189" s="315"/>
      <c r="V189" s="316"/>
      <c r="W189" s="316"/>
      <c r="X189" s="316"/>
      <c r="Y189" s="316"/>
      <c r="Z189" s="316"/>
      <c r="AA189" s="317"/>
      <c r="AB189" s="317"/>
      <c r="AC189" s="330"/>
      <c r="AD189" s="382"/>
      <c r="AE189" s="382"/>
      <c r="AF189" s="383"/>
    </row>
    <row r="190" spans="1:32">
      <c r="D190" s="278"/>
      <c r="E190" s="278"/>
      <c r="F190" s="278"/>
      <c r="G190" s="305"/>
      <c r="H190" s="306"/>
      <c r="I190" s="307"/>
      <c r="J190" s="308"/>
      <c r="Q190" s="330"/>
      <c r="R190" s="330"/>
      <c r="T190" s="314"/>
      <c r="U190" s="315"/>
      <c r="V190" s="316"/>
      <c r="W190" s="316"/>
      <c r="X190" s="316"/>
      <c r="Y190" s="316"/>
      <c r="Z190" s="316"/>
      <c r="AA190" s="317"/>
      <c r="AB190" s="317"/>
      <c r="AC190" s="330"/>
      <c r="AD190" s="382"/>
      <c r="AE190" s="382"/>
      <c r="AF190" s="383"/>
    </row>
    <row r="191" spans="1:32">
      <c r="D191" s="278"/>
      <c r="E191" s="278"/>
      <c r="F191" s="278"/>
      <c r="G191" s="305"/>
      <c r="H191" s="306"/>
      <c r="I191" s="307"/>
      <c r="J191" s="308"/>
      <c r="Q191" s="330"/>
      <c r="R191" s="330"/>
      <c r="T191" s="314"/>
      <c r="U191" s="315"/>
      <c r="V191" s="316"/>
      <c r="W191" s="316"/>
      <c r="X191" s="316"/>
      <c r="Y191" s="316"/>
      <c r="Z191" s="316"/>
      <c r="AA191" s="317"/>
      <c r="AB191" s="317"/>
      <c r="AC191" s="330"/>
      <c r="AD191" s="382"/>
      <c r="AE191" s="382"/>
      <c r="AF191" s="383"/>
    </row>
    <row r="192" spans="1:32">
      <c r="D192" s="278"/>
      <c r="E192" s="278"/>
      <c r="F192" s="278"/>
      <c r="G192" s="305"/>
      <c r="H192" s="306"/>
      <c r="I192" s="307"/>
      <c r="J192" s="308"/>
      <c r="Q192" s="330"/>
      <c r="R192" s="330"/>
      <c r="T192" s="314"/>
      <c r="U192" s="315"/>
      <c r="V192" s="316"/>
      <c r="W192" s="316"/>
      <c r="X192" s="316"/>
      <c r="Y192" s="316"/>
      <c r="Z192" s="316"/>
      <c r="AA192" s="317"/>
      <c r="AB192" s="317"/>
      <c r="AC192" s="330"/>
      <c r="AD192" s="382"/>
      <c r="AE192" s="382"/>
      <c r="AF192" s="383"/>
    </row>
    <row r="193" spans="4:32">
      <c r="D193" s="278"/>
      <c r="E193" s="278"/>
      <c r="F193" s="278"/>
      <c r="G193" s="305"/>
      <c r="H193" s="306"/>
      <c r="I193" s="307"/>
      <c r="J193" s="308"/>
      <c r="Q193" s="330"/>
      <c r="R193" s="330"/>
      <c r="T193" s="314"/>
      <c r="U193" s="315"/>
      <c r="V193" s="316"/>
      <c r="W193" s="316"/>
      <c r="X193" s="316"/>
      <c r="Y193" s="316"/>
      <c r="Z193" s="316"/>
      <c r="AA193" s="317"/>
      <c r="AB193" s="317"/>
      <c r="AC193" s="330"/>
      <c r="AD193" s="382"/>
      <c r="AE193" s="382"/>
      <c r="AF193" s="383"/>
    </row>
    <row r="194" spans="4:32">
      <c r="D194" s="278"/>
      <c r="E194" s="278"/>
      <c r="F194" s="278"/>
      <c r="G194" s="305"/>
      <c r="H194" s="306"/>
      <c r="I194" s="307"/>
      <c r="J194" s="308"/>
      <c r="Q194" s="330"/>
      <c r="R194" s="330"/>
      <c r="T194" s="314"/>
      <c r="U194" s="315"/>
      <c r="V194" s="316"/>
      <c r="W194" s="316"/>
      <c r="X194" s="316"/>
      <c r="Y194" s="316"/>
      <c r="Z194" s="316"/>
      <c r="AA194" s="317"/>
      <c r="AB194" s="317"/>
      <c r="AC194" s="330"/>
      <c r="AD194" s="382"/>
      <c r="AE194" s="382"/>
      <c r="AF194" s="383"/>
    </row>
    <row r="195" spans="4:32">
      <c r="D195" s="278"/>
      <c r="E195" s="278"/>
      <c r="F195" s="278"/>
      <c r="G195" s="305"/>
      <c r="H195" s="306"/>
      <c r="I195" s="307"/>
      <c r="J195" s="308"/>
      <c r="Q195" s="330"/>
      <c r="R195" s="330"/>
      <c r="T195" s="314"/>
      <c r="U195" s="315"/>
      <c r="V195" s="316"/>
      <c r="W195" s="316"/>
      <c r="X195" s="316"/>
      <c r="Y195" s="316"/>
      <c r="Z195" s="316"/>
      <c r="AA195" s="317"/>
      <c r="AB195" s="317"/>
      <c r="AC195" s="330"/>
      <c r="AD195" s="382"/>
      <c r="AE195" s="382"/>
      <c r="AF195" s="383"/>
    </row>
    <row r="196" spans="4:32">
      <c r="D196" s="278"/>
      <c r="E196" s="278"/>
      <c r="F196" s="278"/>
      <c r="G196" s="305"/>
      <c r="H196" s="306"/>
      <c r="I196" s="307"/>
      <c r="J196" s="308"/>
      <c r="Q196" s="330"/>
      <c r="R196" s="330"/>
      <c r="T196" s="314"/>
      <c r="U196" s="315"/>
      <c r="V196" s="316"/>
      <c r="W196" s="316"/>
      <c r="X196" s="316"/>
      <c r="Y196" s="316"/>
      <c r="Z196" s="316"/>
      <c r="AA196" s="317"/>
      <c r="AB196" s="317"/>
      <c r="AC196" s="330"/>
      <c r="AD196" s="382"/>
      <c r="AE196" s="382"/>
      <c r="AF196" s="383"/>
    </row>
    <row r="197" spans="4:32">
      <c r="D197" s="278"/>
      <c r="E197" s="278"/>
      <c r="F197" s="278"/>
      <c r="G197" s="305"/>
      <c r="H197" s="306"/>
      <c r="I197" s="307"/>
      <c r="J197" s="308"/>
      <c r="Q197" s="330"/>
      <c r="R197" s="330"/>
      <c r="T197" s="314"/>
      <c r="U197" s="315"/>
      <c r="V197" s="316"/>
      <c r="W197" s="316"/>
      <c r="X197" s="316"/>
      <c r="Y197" s="316"/>
      <c r="Z197" s="316"/>
      <c r="AA197" s="317"/>
      <c r="AB197" s="317"/>
      <c r="AC197" s="330"/>
      <c r="AD197" s="382"/>
      <c r="AE197" s="382"/>
      <c r="AF197" s="383"/>
    </row>
    <row r="198" spans="4:32">
      <c r="D198" s="278"/>
      <c r="E198" s="278"/>
      <c r="F198" s="278"/>
      <c r="G198" s="305"/>
      <c r="H198" s="306"/>
      <c r="I198" s="307"/>
      <c r="J198" s="308"/>
      <c r="Q198" s="330"/>
      <c r="R198" s="330"/>
      <c r="T198" s="314"/>
      <c r="U198" s="315"/>
      <c r="V198" s="316"/>
      <c r="W198" s="316"/>
      <c r="X198" s="316"/>
      <c r="Y198" s="316"/>
      <c r="Z198" s="316"/>
      <c r="AA198" s="317"/>
      <c r="AB198" s="317"/>
      <c r="AC198" s="330"/>
      <c r="AD198" s="382"/>
      <c r="AE198" s="382"/>
      <c r="AF198" s="383"/>
    </row>
    <row r="199" spans="4:32">
      <c r="D199" s="278"/>
      <c r="E199" s="278"/>
      <c r="F199" s="278"/>
      <c r="G199" s="305"/>
      <c r="H199" s="306"/>
      <c r="I199" s="307"/>
      <c r="J199" s="308"/>
      <c r="Q199" s="330"/>
      <c r="R199" s="330"/>
      <c r="T199" s="314"/>
      <c r="U199" s="315"/>
      <c r="V199" s="316"/>
      <c r="W199" s="316"/>
      <c r="X199" s="316"/>
      <c r="Y199" s="316"/>
      <c r="Z199" s="316"/>
      <c r="AA199" s="317"/>
      <c r="AB199" s="317"/>
      <c r="AC199" s="330"/>
      <c r="AD199" s="382"/>
      <c r="AE199" s="382"/>
      <c r="AF199" s="383"/>
    </row>
    <row r="200" spans="4:32">
      <c r="D200" s="278"/>
      <c r="E200" s="278"/>
      <c r="F200" s="278"/>
      <c r="G200" s="305"/>
      <c r="H200" s="306"/>
      <c r="I200" s="307"/>
      <c r="J200" s="308"/>
      <c r="Q200" s="330"/>
      <c r="R200" s="330"/>
      <c r="T200" s="314"/>
      <c r="U200" s="315"/>
      <c r="V200" s="316"/>
      <c r="W200" s="316"/>
      <c r="X200" s="316"/>
      <c r="Y200" s="316"/>
      <c r="Z200" s="316"/>
      <c r="AA200" s="317"/>
      <c r="AB200" s="317"/>
      <c r="AC200" s="330"/>
      <c r="AD200" s="382"/>
      <c r="AE200" s="382"/>
      <c r="AF200" s="383"/>
    </row>
    <row r="201" spans="4:32">
      <c r="D201" s="278"/>
      <c r="E201" s="278"/>
      <c r="F201" s="278"/>
      <c r="G201" s="305"/>
      <c r="H201" s="306"/>
      <c r="I201" s="307"/>
      <c r="J201" s="308"/>
      <c r="Q201" s="330"/>
      <c r="R201" s="330"/>
      <c r="T201" s="314"/>
      <c r="U201" s="315"/>
      <c r="V201" s="316"/>
      <c r="W201" s="316"/>
      <c r="X201" s="316"/>
      <c r="Y201" s="316"/>
      <c r="Z201" s="316"/>
      <c r="AA201" s="317"/>
      <c r="AB201" s="317"/>
      <c r="AC201" s="330"/>
      <c r="AD201" s="382"/>
      <c r="AE201" s="382"/>
      <c r="AF201" s="383"/>
    </row>
    <row r="202" spans="4:32">
      <c r="D202" s="278"/>
      <c r="E202" s="278"/>
      <c r="F202" s="278"/>
      <c r="G202" s="305"/>
      <c r="H202" s="306"/>
      <c r="I202" s="307"/>
      <c r="J202" s="308"/>
      <c r="Q202" s="330"/>
      <c r="R202" s="330"/>
      <c r="T202" s="314"/>
      <c r="U202" s="315"/>
      <c r="V202" s="316"/>
      <c r="W202" s="316"/>
      <c r="X202" s="316"/>
      <c r="Y202" s="316"/>
      <c r="Z202" s="316"/>
      <c r="AA202" s="317"/>
      <c r="AB202" s="317"/>
      <c r="AC202" s="330"/>
      <c r="AD202" s="382"/>
      <c r="AE202" s="382"/>
      <c r="AF202" s="383"/>
    </row>
    <row r="203" spans="4:32">
      <c r="D203" s="278"/>
      <c r="E203" s="278"/>
      <c r="F203" s="278"/>
      <c r="G203" s="305"/>
      <c r="H203" s="306"/>
      <c r="I203" s="307"/>
      <c r="J203" s="308"/>
      <c r="Q203" s="330"/>
      <c r="R203" s="330"/>
      <c r="T203" s="314"/>
      <c r="U203" s="315"/>
      <c r="V203" s="316"/>
      <c r="W203" s="316"/>
      <c r="X203" s="316"/>
      <c r="Y203" s="316"/>
      <c r="Z203" s="316"/>
      <c r="AA203" s="317"/>
      <c r="AB203" s="317"/>
      <c r="AC203" s="330"/>
      <c r="AD203" s="382"/>
      <c r="AE203" s="382"/>
      <c r="AF203" s="383"/>
    </row>
    <row r="204" spans="4:32">
      <c r="D204" s="278"/>
      <c r="E204" s="278"/>
      <c r="F204" s="278"/>
      <c r="G204" s="305"/>
      <c r="H204" s="306"/>
      <c r="I204" s="307"/>
      <c r="J204" s="308"/>
      <c r="Q204" s="330"/>
      <c r="R204" s="330"/>
      <c r="T204" s="314"/>
      <c r="U204" s="315"/>
      <c r="V204" s="316"/>
      <c r="W204" s="316"/>
      <c r="X204" s="316"/>
      <c r="Y204" s="316"/>
      <c r="Z204" s="316"/>
      <c r="AA204" s="317"/>
      <c r="AB204" s="317"/>
      <c r="AC204" s="330"/>
      <c r="AD204" s="382"/>
      <c r="AE204" s="382"/>
      <c r="AF204" s="383"/>
    </row>
    <row r="205" spans="4:32">
      <c r="D205" s="278"/>
      <c r="E205" s="278"/>
      <c r="F205" s="278"/>
      <c r="G205" s="305"/>
      <c r="H205" s="306"/>
      <c r="I205" s="307"/>
      <c r="J205" s="308"/>
      <c r="Q205" s="330"/>
      <c r="R205" s="330"/>
      <c r="T205" s="314"/>
      <c r="U205" s="315"/>
      <c r="V205" s="316"/>
      <c r="W205" s="316"/>
      <c r="X205" s="316"/>
      <c r="Y205" s="316"/>
      <c r="Z205" s="316"/>
      <c r="AA205" s="317"/>
      <c r="AB205" s="317"/>
      <c r="AC205" s="330"/>
      <c r="AD205" s="382"/>
      <c r="AE205" s="382"/>
      <c r="AF205" s="383"/>
    </row>
    <row r="206" spans="4:32">
      <c r="D206" s="278"/>
      <c r="E206" s="278"/>
      <c r="F206" s="278"/>
      <c r="G206" s="305"/>
      <c r="H206" s="306"/>
      <c r="I206" s="307"/>
      <c r="J206" s="308"/>
      <c r="Q206" s="330"/>
      <c r="R206" s="330"/>
      <c r="T206" s="314"/>
      <c r="U206" s="315"/>
      <c r="V206" s="316"/>
      <c r="W206" s="316"/>
      <c r="X206" s="316"/>
      <c r="Y206" s="316"/>
      <c r="Z206" s="316"/>
      <c r="AA206" s="317"/>
      <c r="AB206" s="317"/>
      <c r="AC206" s="330"/>
      <c r="AD206" s="382"/>
      <c r="AE206" s="382"/>
      <c r="AF206" s="383"/>
    </row>
    <row r="207" spans="4:32">
      <c r="D207" s="278"/>
      <c r="E207" s="278"/>
      <c r="F207" s="278"/>
      <c r="G207" s="305"/>
      <c r="H207" s="306"/>
      <c r="I207" s="307"/>
      <c r="J207" s="308"/>
      <c r="Q207" s="330"/>
      <c r="R207" s="330"/>
      <c r="T207" s="314"/>
      <c r="U207" s="315"/>
      <c r="V207" s="316"/>
      <c r="W207" s="316"/>
      <c r="X207" s="316"/>
      <c r="Y207" s="316"/>
      <c r="Z207" s="316"/>
      <c r="AA207" s="317"/>
      <c r="AB207" s="317"/>
      <c r="AC207" s="330"/>
      <c r="AD207" s="382"/>
      <c r="AE207" s="382"/>
      <c r="AF207" s="383"/>
    </row>
    <row r="208" spans="4:32">
      <c r="D208" s="278"/>
      <c r="E208" s="278"/>
      <c r="F208" s="278"/>
      <c r="G208" s="305"/>
      <c r="H208" s="306"/>
      <c r="I208" s="307"/>
      <c r="J208" s="308"/>
      <c r="Q208" s="330"/>
      <c r="R208" s="330"/>
      <c r="T208" s="314"/>
      <c r="U208" s="315"/>
      <c r="V208" s="316"/>
      <c r="W208" s="316"/>
      <c r="X208" s="316"/>
      <c r="Y208" s="316"/>
      <c r="Z208" s="316"/>
      <c r="AA208" s="317"/>
      <c r="AB208" s="317"/>
      <c r="AC208" s="330"/>
      <c r="AD208" s="382"/>
      <c r="AE208" s="382"/>
      <c r="AF208" s="383"/>
    </row>
    <row r="209" spans="4:32">
      <c r="D209" s="278"/>
      <c r="E209" s="278"/>
      <c r="F209" s="278"/>
      <c r="G209" s="305"/>
      <c r="H209" s="306"/>
      <c r="I209" s="307"/>
      <c r="J209" s="308"/>
      <c r="Q209" s="330"/>
      <c r="R209" s="330"/>
      <c r="T209" s="314"/>
      <c r="U209" s="315"/>
      <c r="V209" s="316"/>
      <c r="W209" s="316"/>
      <c r="X209" s="316"/>
      <c r="Y209" s="316"/>
      <c r="Z209" s="316"/>
      <c r="AA209" s="317"/>
      <c r="AB209" s="317"/>
      <c r="AC209" s="330"/>
      <c r="AD209" s="382"/>
      <c r="AE209" s="382"/>
      <c r="AF209" s="383"/>
    </row>
    <row r="210" spans="4:32">
      <c r="D210" s="278"/>
      <c r="E210" s="278"/>
      <c r="F210" s="278"/>
      <c r="G210" s="305"/>
      <c r="H210" s="306"/>
      <c r="I210" s="307"/>
      <c r="J210" s="308"/>
      <c r="Q210" s="330"/>
      <c r="R210" s="330"/>
      <c r="T210" s="314"/>
      <c r="U210" s="315"/>
      <c r="V210" s="316"/>
      <c r="W210" s="316"/>
      <c r="X210" s="316"/>
      <c r="Y210" s="316"/>
      <c r="Z210" s="316"/>
      <c r="AA210" s="317"/>
      <c r="AB210" s="317"/>
      <c r="AC210" s="330"/>
      <c r="AD210" s="382"/>
      <c r="AE210" s="382"/>
      <c r="AF210" s="383"/>
    </row>
    <row r="211" spans="4:32">
      <c r="D211" s="278"/>
      <c r="E211" s="278"/>
      <c r="F211" s="278"/>
      <c r="G211" s="305"/>
      <c r="H211" s="306"/>
      <c r="I211" s="307"/>
      <c r="J211" s="308"/>
      <c r="Q211" s="330"/>
      <c r="R211" s="330"/>
      <c r="T211" s="314"/>
      <c r="U211" s="315"/>
      <c r="V211" s="316"/>
      <c r="W211" s="316"/>
      <c r="X211" s="316"/>
      <c r="Y211" s="316"/>
      <c r="Z211" s="316"/>
      <c r="AA211" s="317"/>
      <c r="AB211" s="317"/>
      <c r="AC211" s="330"/>
      <c r="AD211" s="382"/>
      <c r="AE211" s="382"/>
      <c r="AF211" s="383"/>
    </row>
    <row r="212" spans="4:32">
      <c r="D212" s="278"/>
      <c r="E212" s="278"/>
      <c r="F212" s="278"/>
      <c r="G212" s="305"/>
      <c r="H212" s="306"/>
      <c r="I212" s="307"/>
      <c r="J212" s="308"/>
      <c r="Q212" s="330"/>
      <c r="R212" s="330"/>
      <c r="T212" s="314"/>
      <c r="U212" s="315"/>
      <c r="V212" s="316"/>
      <c r="W212" s="316"/>
      <c r="X212" s="316"/>
      <c r="Y212" s="316"/>
      <c r="Z212" s="316"/>
      <c r="AA212" s="317"/>
      <c r="AB212" s="317"/>
      <c r="AC212" s="330"/>
      <c r="AD212" s="382"/>
      <c r="AE212" s="382"/>
      <c r="AF212" s="383"/>
    </row>
    <row r="213" spans="4:32">
      <c r="D213" s="278"/>
      <c r="E213" s="278"/>
      <c r="F213" s="278"/>
      <c r="G213" s="305"/>
      <c r="H213" s="306"/>
      <c r="I213" s="307"/>
      <c r="J213" s="308"/>
      <c r="Q213" s="330"/>
      <c r="R213" s="330"/>
      <c r="T213" s="314"/>
      <c r="U213" s="315"/>
      <c r="V213" s="316"/>
      <c r="W213" s="316"/>
      <c r="X213" s="316"/>
      <c r="Y213" s="316"/>
      <c r="Z213" s="316"/>
      <c r="AA213" s="317"/>
      <c r="AB213" s="317"/>
      <c r="AC213" s="330"/>
      <c r="AD213" s="382"/>
      <c r="AE213" s="382"/>
      <c r="AF213" s="383"/>
    </row>
    <row r="214" spans="4:32">
      <c r="D214" s="278"/>
      <c r="E214" s="278"/>
      <c r="F214" s="278"/>
      <c r="G214" s="305"/>
      <c r="H214" s="306"/>
      <c r="I214" s="307"/>
      <c r="J214" s="308"/>
      <c r="Q214" s="330"/>
      <c r="R214" s="330"/>
      <c r="T214" s="314"/>
      <c r="U214" s="315"/>
      <c r="V214" s="316"/>
      <c r="W214" s="316"/>
      <c r="X214" s="316"/>
      <c r="Y214" s="316"/>
      <c r="Z214" s="316"/>
      <c r="AA214" s="317"/>
      <c r="AB214" s="317"/>
      <c r="AC214" s="330"/>
      <c r="AD214" s="382"/>
      <c r="AE214" s="382"/>
      <c r="AF214" s="383"/>
    </row>
    <row r="215" spans="4:32">
      <c r="D215" s="278"/>
      <c r="E215" s="278"/>
      <c r="F215" s="278"/>
      <c r="G215" s="305"/>
      <c r="H215" s="306"/>
      <c r="I215" s="307"/>
      <c r="J215" s="308"/>
      <c r="Q215" s="330"/>
      <c r="R215" s="330"/>
      <c r="T215" s="314"/>
      <c r="U215" s="315"/>
      <c r="V215" s="316"/>
      <c r="W215" s="316"/>
      <c r="X215" s="316"/>
      <c r="Y215" s="316"/>
      <c r="Z215" s="316"/>
      <c r="AA215" s="317"/>
      <c r="AB215" s="317"/>
      <c r="AC215" s="330"/>
      <c r="AD215" s="382"/>
      <c r="AE215" s="382"/>
      <c r="AF215" s="383"/>
    </row>
    <row r="216" spans="4:32">
      <c r="D216" s="278"/>
      <c r="E216" s="278"/>
      <c r="F216" s="278"/>
      <c r="G216" s="305"/>
      <c r="H216" s="306"/>
      <c r="I216" s="307"/>
      <c r="J216" s="308"/>
      <c r="Q216" s="330"/>
      <c r="R216" s="330"/>
      <c r="T216" s="314"/>
      <c r="U216" s="315"/>
      <c r="V216" s="316"/>
      <c r="W216" s="316"/>
      <c r="X216" s="316"/>
      <c r="Y216" s="316"/>
      <c r="Z216" s="316"/>
      <c r="AA216" s="317"/>
      <c r="AB216" s="317"/>
      <c r="AC216" s="330"/>
      <c r="AD216" s="382"/>
      <c r="AE216" s="382"/>
      <c r="AF216" s="383"/>
    </row>
    <row r="217" spans="4:32">
      <c r="D217" s="278"/>
      <c r="E217" s="278"/>
      <c r="F217" s="278"/>
      <c r="G217" s="305"/>
      <c r="H217" s="306"/>
      <c r="I217" s="307"/>
      <c r="J217" s="308"/>
      <c r="Q217" s="330"/>
      <c r="R217" s="330"/>
      <c r="T217" s="314"/>
      <c r="U217" s="315"/>
      <c r="V217" s="316"/>
      <c r="W217" s="316"/>
      <c r="X217" s="316"/>
      <c r="Y217" s="316"/>
      <c r="Z217" s="316"/>
      <c r="AA217" s="317"/>
      <c r="AB217" s="317"/>
      <c r="AC217" s="330"/>
      <c r="AD217" s="382"/>
      <c r="AE217" s="382"/>
      <c r="AF217" s="383"/>
    </row>
    <row r="218" spans="4:32">
      <c r="D218" s="278"/>
      <c r="E218" s="278"/>
      <c r="F218" s="278"/>
      <c r="G218" s="305"/>
      <c r="H218" s="306"/>
      <c r="I218" s="307"/>
      <c r="J218" s="308"/>
      <c r="Q218" s="330"/>
      <c r="R218" s="330"/>
      <c r="T218" s="314"/>
      <c r="U218" s="315"/>
      <c r="V218" s="316"/>
      <c r="W218" s="316"/>
      <c r="X218" s="316"/>
      <c r="Y218" s="316"/>
      <c r="Z218" s="316"/>
      <c r="AA218" s="317"/>
      <c r="AB218" s="317"/>
      <c r="AC218" s="330"/>
      <c r="AD218" s="382"/>
      <c r="AE218" s="382"/>
      <c r="AF218" s="383"/>
    </row>
    <row r="219" spans="4:32">
      <c r="D219" s="278"/>
      <c r="E219" s="278"/>
      <c r="F219" s="278"/>
      <c r="G219" s="305"/>
      <c r="H219" s="306"/>
      <c r="I219" s="307"/>
      <c r="J219" s="308"/>
      <c r="Q219" s="330"/>
      <c r="R219" s="330"/>
      <c r="T219" s="314"/>
      <c r="U219" s="315"/>
      <c r="V219" s="316"/>
      <c r="W219" s="316"/>
      <c r="X219" s="316"/>
      <c r="Y219" s="316"/>
      <c r="Z219" s="316"/>
      <c r="AA219" s="317"/>
      <c r="AB219" s="317"/>
      <c r="AC219" s="330"/>
      <c r="AD219" s="382"/>
      <c r="AE219" s="382"/>
      <c r="AF219" s="383"/>
    </row>
    <row r="220" spans="4:32">
      <c r="D220" s="278"/>
      <c r="E220" s="278"/>
      <c r="F220" s="278"/>
      <c r="G220" s="305"/>
      <c r="H220" s="306"/>
      <c r="I220" s="307"/>
      <c r="J220" s="308"/>
      <c r="Q220" s="330"/>
      <c r="R220" s="330"/>
      <c r="T220" s="314"/>
      <c r="U220" s="315"/>
      <c r="V220" s="316"/>
      <c r="W220" s="316"/>
      <c r="X220" s="316"/>
      <c r="Y220" s="316"/>
      <c r="Z220" s="316"/>
      <c r="AA220" s="317"/>
      <c r="AB220" s="317"/>
      <c r="AC220" s="330"/>
      <c r="AD220" s="382"/>
      <c r="AE220" s="382"/>
      <c r="AF220" s="383"/>
    </row>
    <row r="221" spans="4:32">
      <c r="D221" s="278"/>
      <c r="E221" s="278"/>
      <c r="F221" s="278"/>
      <c r="G221" s="305"/>
      <c r="H221" s="306"/>
      <c r="I221" s="307"/>
      <c r="J221" s="308"/>
      <c r="Q221" s="330"/>
      <c r="R221" s="330"/>
      <c r="T221" s="314"/>
      <c r="U221" s="315"/>
      <c r="V221" s="316"/>
      <c r="W221" s="316"/>
      <c r="X221" s="316"/>
      <c r="Y221" s="316"/>
      <c r="Z221" s="316"/>
      <c r="AA221" s="317"/>
      <c r="AB221" s="317"/>
      <c r="AC221" s="330"/>
      <c r="AD221" s="382"/>
      <c r="AE221" s="382"/>
      <c r="AF221" s="383"/>
    </row>
    <row r="222" spans="4:32">
      <c r="D222" s="278"/>
      <c r="E222" s="278"/>
      <c r="F222" s="278"/>
      <c r="G222" s="305"/>
      <c r="H222" s="306"/>
      <c r="I222" s="307"/>
      <c r="J222" s="308"/>
      <c r="Q222" s="330"/>
      <c r="R222" s="330"/>
      <c r="T222" s="314"/>
      <c r="U222" s="315"/>
      <c r="V222" s="316"/>
      <c r="W222" s="316"/>
      <c r="X222" s="316"/>
      <c r="Y222" s="316"/>
      <c r="Z222" s="316"/>
      <c r="AA222" s="317"/>
      <c r="AB222" s="317"/>
      <c r="AC222" s="330"/>
      <c r="AD222" s="382"/>
      <c r="AE222" s="382"/>
      <c r="AF222" s="383"/>
    </row>
    <row r="223" spans="4:32">
      <c r="D223" s="278"/>
      <c r="E223" s="278"/>
      <c r="F223" s="278"/>
      <c r="G223" s="305"/>
      <c r="H223" s="306"/>
      <c r="I223" s="307"/>
      <c r="J223" s="308"/>
      <c r="Q223" s="330"/>
      <c r="R223" s="330"/>
      <c r="T223" s="314"/>
      <c r="U223" s="315"/>
      <c r="V223" s="316"/>
      <c r="W223" s="316"/>
      <c r="X223" s="316"/>
      <c r="Y223" s="316"/>
      <c r="Z223" s="316"/>
      <c r="AA223" s="317"/>
      <c r="AB223" s="317"/>
      <c r="AC223" s="330"/>
      <c r="AD223" s="382"/>
      <c r="AE223" s="382"/>
      <c r="AF223" s="383"/>
    </row>
    <row r="224" spans="4:32">
      <c r="D224" s="278"/>
      <c r="E224" s="278"/>
      <c r="F224" s="278"/>
      <c r="G224" s="305"/>
      <c r="H224" s="306"/>
      <c r="I224" s="307"/>
      <c r="J224" s="308"/>
      <c r="Q224" s="330"/>
      <c r="R224" s="330"/>
      <c r="T224" s="314"/>
      <c r="U224" s="315"/>
      <c r="V224" s="316"/>
      <c r="W224" s="316"/>
      <c r="X224" s="316"/>
      <c r="Y224" s="316"/>
      <c r="Z224" s="316"/>
      <c r="AA224" s="317"/>
      <c r="AB224" s="317"/>
      <c r="AC224" s="330"/>
      <c r="AD224" s="382"/>
      <c r="AE224" s="382"/>
      <c r="AF224" s="383"/>
    </row>
    <row r="225" spans="4:32">
      <c r="D225" s="278"/>
      <c r="E225" s="278"/>
      <c r="F225" s="278"/>
      <c r="G225" s="305"/>
      <c r="H225" s="306"/>
      <c r="I225" s="307"/>
      <c r="J225" s="308"/>
      <c r="Q225" s="330"/>
      <c r="R225" s="330"/>
      <c r="T225" s="314"/>
      <c r="U225" s="315"/>
      <c r="V225" s="316"/>
      <c r="W225" s="316"/>
      <c r="X225" s="316"/>
      <c r="Y225" s="316"/>
      <c r="Z225" s="316"/>
      <c r="AA225" s="317"/>
      <c r="AB225" s="317"/>
      <c r="AC225" s="330"/>
      <c r="AD225" s="382"/>
      <c r="AE225" s="382"/>
      <c r="AF225" s="383"/>
    </row>
    <row r="226" spans="4:32">
      <c r="D226" s="278"/>
      <c r="E226" s="278"/>
      <c r="F226" s="278"/>
      <c r="G226" s="305"/>
      <c r="H226" s="306"/>
      <c r="I226" s="307"/>
      <c r="J226" s="308"/>
      <c r="Q226" s="330"/>
      <c r="R226" s="330"/>
      <c r="T226" s="314"/>
      <c r="U226" s="315"/>
      <c r="V226" s="316"/>
      <c r="W226" s="316"/>
      <c r="X226" s="316"/>
      <c r="Y226" s="316"/>
      <c r="Z226" s="316"/>
      <c r="AA226" s="317"/>
      <c r="AB226" s="317"/>
      <c r="AC226" s="330"/>
      <c r="AD226" s="382"/>
      <c r="AE226" s="382"/>
      <c r="AF226" s="383"/>
    </row>
    <row r="227" spans="4:32">
      <c r="D227" s="278"/>
      <c r="E227" s="278"/>
      <c r="F227" s="278"/>
      <c r="G227" s="305"/>
      <c r="H227" s="306"/>
      <c r="I227" s="307"/>
      <c r="J227" s="308"/>
      <c r="Q227" s="330"/>
      <c r="R227" s="330"/>
      <c r="T227" s="314"/>
      <c r="U227" s="315"/>
      <c r="V227" s="316"/>
      <c r="W227" s="316"/>
      <c r="X227" s="316"/>
      <c r="Y227" s="316"/>
      <c r="Z227" s="316"/>
      <c r="AA227" s="317"/>
      <c r="AB227" s="317"/>
      <c r="AC227" s="330"/>
      <c r="AD227" s="382"/>
      <c r="AE227" s="382"/>
      <c r="AF227" s="383"/>
    </row>
    <row r="228" spans="4:32">
      <c r="D228" s="278"/>
      <c r="E228" s="278"/>
      <c r="F228" s="278"/>
      <c r="G228" s="305"/>
      <c r="H228" s="306"/>
      <c r="I228" s="307"/>
      <c r="J228" s="308"/>
      <c r="Q228" s="330"/>
      <c r="R228" s="330"/>
      <c r="T228" s="314"/>
      <c r="U228" s="315"/>
      <c r="V228" s="316"/>
      <c r="W228" s="316"/>
      <c r="X228" s="316"/>
      <c r="Y228" s="316"/>
      <c r="Z228" s="316"/>
      <c r="AA228" s="317"/>
      <c r="AB228" s="317"/>
      <c r="AC228" s="330"/>
      <c r="AD228" s="382"/>
      <c r="AE228" s="382"/>
      <c r="AF228" s="383"/>
    </row>
    <row r="229" spans="4:32">
      <c r="D229" s="278"/>
      <c r="E229" s="278"/>
      <c r="F229" s="278"/>
      <c r="G229" s="305"/>
      <c r="H229" s="306"/>
      <c r="I229" s="307"/>
      <c r="J229" s="308"/>
      <c r="Q229" s="330"/>
      <c r="R229" s="330"/>
      <c r="T229" s="314"/>
      <c r="U229" s="315"/>
      <c r="V229" s="316"/>
      <c r="W229" s="316"/>
      <c r="X229" s="316"/>
      <c r="Y229" s="316"/>
      <c r="Z229" s="316"/>
      <c r="AA229" s="317"/>
      <c r="AB229" s="317"/>
      <c r="AC229" s="330"/>
      <c r="AD229" s="382"/>
      <c r="AE229" s="382"/>
      <c r="AF229" s="383"/>
    </row>
    <row r="230" spans="4:32">
      <c r="D230" s="278"/>
      <c r="E230" s="278"/>
      <c r="F230" s="278"/>
      <c r="G230" s="305"/>
      <c r="H230" s="306"/>
      <c r="I230" s="307"/>
      <c r="J230" s="308"/>
      <c r="Q230" s="330"/>
      <c r="R230" s="330"/>
      <c r="T230" s="314"/>
      <c r="U230" s="315"/>
      <c r="V230" s="316"/>
      <c r="W230" s="316"/>
      <c r="X230" s="316"/>
      <c r="Y230" s="316"/>
      <c r="Z230" s="316"/>
      <c r="AA230" s="317"/>
      <c r="AB230" s="317"/>
      <c r="AC230" s="330"/>
      <c r="AD230" s="382"/>
      <c r="AE230" s="382"/>
      <c r="AF230" s="383"/>
    </row>
    <row r="231" spans="4:32">
      <c r="D231" s="278"/>
      <c r="E231" s="278"/>
      <c r="F231" s="278"/>
      <c r="G231" s="305"/>
      <c r="H231" s="306"/>
      <c r="I231" s="307"/>
      <c r="J231" s="308"/>
      <c r="Q231" s="330"/>
      <c r="R231" s="330"/>
      <c r="T231" s="314"/>
      <c r="U231" s="315"/>
      <c r="V231" s="316"/>
      <c r="W231" s="316"/>
      <c r="X231" s="316"/>
      <c r="Y231" s="316"/>
      <c r="Z231" s="316"/>
      <c r="AA231" s="317"/>
      <c r="AB231" s="317"/>
      <c r="AC231" s="330"/>
      <c r="AD231" s="382"/>
      <c r="AE231" s="382"/>
      <c r="AF231" s="383"/>
    </row>
    <row r="232" spans="4:32">
      <c r="D232" s="278"/>
      <c r="E232" s="278"/>
      <c r="F232" s="278"/>
      <c r="G232" s="305"/>
      <c r="H232" s="306"/>
      <c r="I232" s="307"/>
      <c r="J232" s="308"/>
      <c r="Q232" s="330"/>
      <c r="R232" s="330"/>
      <c r="T232" s="314"/>
      <c r="U232" s="315"/>
      <c r="V232" s="316"/>
      <c r="W232" s="316"/>
      <c r="X232" s="316"/>
      <c r="Y232" s="316"/>
      <c r="Z232" s="316"/>
      <c r="AA232" s="317"/>
      <c r="AB232" s="317"/>
      <c r="AC232" s="330"/>
      <c r="AD232" s="382"/>
      <c r="AE232" s="382"/>
      <c r="AF232" s="383"/>
    </row>
    <row r="233" spans="4:32">
      <c r="D233" s="278"/>
      <c r="E233" s="278"/>
      <c r="F233" s="278"/>
      <c r="G233" s="305"/>
      <c r="H233" s="306"/>
      <c r="I233" s="307"/>
      <c r="J233" s="308"/>
      <c r="Q233" s="330"/>
      <c r="R233" s="330"/>
      <c r="T233" s="314"/>
      <c r="U233" s="315"/>
      <c r="V233" s="316"/>
      <c r="W233" s="316"/>
      <c r="X233" s="316"/>
      <c r="Y233" s="316"/>
      <c r="Z233" s="316"/>
      <c r="AA233" s="317"/>
      <c r="AB233" s="317"/>
      <c r="AC233" s="330"/>
      <c r="AD233" s="382"/>
      <c r="AE233" s="382"/>
      <c r="AF233" s="383"/>
    </row>
    <row r="234" spans="4:32">
      <c r="D234" s="278"/>
      <c r="E234" s="278"/>
      <c r="F234" s="278"/>
      <c r="G234" s="305"/>
      <c r="H234" s="306"/>
      <c r="I234" s="307"/>
      <c r="J234" s="308"/>
      <c r="Q234" s="330"/>
      <c r="R234" s="330"/>
      <c r="T234" s="314"/>
      <c r="U234" s="315"/>
      <c r="V234" s="316"/>
      <c r="W234" s="316"/>
      <c r="X234" s="316"/>
      <c r="Y234" s="316"/>
      <c r="Z234" s="316"/>
      <c r="AA234" s="317"/>
      <c r="AB234" s="317"/>
      <c r="AC234" s="330"/>
      <c r="AD234" s="382"/>
      <c r="AE234" s="382"/>
      <c r="AF234" s="383"/>
    </row>
    <row r="235" spans="4:32">
      <c r="D235" s="278"/>
      <c r="E235" s="278"/>
      <c r="F235" s="278"/>
      <c r="G235" s="305"/>
      <c r="H235" s="306"/>
      <c r="I235" s="307"/>
      <c r="J235" s="308"/>
      <c r="Q235" s="330"/>
      <c r="R235" s="330"/>
      <c r="T235" s="314"/>
      <c r="U235" s="315"/>
      <c r="V235" s="316"/>
      <c r="W235" s="316"/>
      <c r="X235" s="316"/>
      <c r="Y235" s="316"/>
      <c r="Z235" s="316"/>
      <c r="AA235" s="317"/>
      <c r="AB235" s="317"/>
      <c r="AC235" s="330"/>
      <c r="AD235" s="382"/>
      <c r="AE235" s="382"/>
      <c r="AF235" s="383"/>
    </row>
    <row r="236" spans="4:32">
      <c r="D236" s="278"/>
      <c r="E236" s="278"/>
      <c r="F236" s="278"/>
      <c r="G236" s="305"/>
      <c r="H236" s="306"/>
      <c r="I236" s="307"/>
      <c r="J236" s="308"/>
      <c r="Q236" s="330"/>
      <c r="R236" s="330"/>
      <c r="T236" s="314"/>
      <c r="U236" s="315"/>
      <c r="V236" s="316"/>
      <c r="W236" s="316"/>
      <c r="X236" s="316"/>
      <c r="Y236" s="316"/>
      <c r="Z236" s="316"/>
      <c r="AA236" s="317"/>
      <c r="AB236" s="317"/>
      <c r="AC236" s="330"/>
      <c r="AD236" s="382"/>
      <c r="AE236" s="382"/>
      <c r="AF236" s="383"/>
    </row>
    <row r="237" spans="4:32">
      <c r="D237" s="278"/>
      <c r="E237" s="278"/>
      <c r="F237" s="278"/>
      <c r="G237" s="305"/>
      <c r="H237" s="306"/>
      <c r="I237" s="307"/>
      <c r="J237" s="308"/>
      <c r="Q237" s="330"/>
      <c r="R237" s="330"/>
      <c r="T237" s="314"/>
      <c r="U237" s="315"/>
      <c r="V237" s="316"/>
      <c r="W237" s="316"/>
      <c r="X237" s="316"/>
      <c r="Y237" s="316"/>
      <c r="Z237" s="316"/>
      <c r="AA237" s="317"/>
      <c r="AB237" s="317"/>
      <c r="AC237" s="330"/>
      <c r="AD237" s="382"/>
      <c r="AE237" s="382"/>
      <c r="AF237" s="383"/>
    </row>
    <row r="238" spans="4:32">
      <c r="D238" s="278"/>
      <c r="E238" s="278"/>
      <c r="F238" s="278"/>
      <c r="G238" s="305"/>
      <c r="H238" s="306"/>
      <c r="I238" s="307"/>
      <c r="J238" s="308"/>
      <c r="Q238" s="330"/>
      <c r="R238" s="330"/>
      <c r="T238" s="314"/>
      <c r="U238" s="315"/>
      <c r="V238" s="316"/>
      <c r="W238" s="316"/>
      <c r="X238" s="316"/>
      <c r="Y238" s="316"/>
      <c r="Z238" s="316"/>
      <c r="AA238" s="317"/>
      <c r="AB238" s="317"/>
      <c r="AC238" s="330"/>
      <c r="AD238" s="382"/>
      <c r="AE238" s="382"/>
      <c r="AF238" s="383"/>
    </row>
    <row r="239" spans="4:32">
      <c r="D239" s="278"/>
      <c r="E239" s="278"/>
      <c r="F239" s="278"/>
      <c r="G239" s="305"/>
      <c r="H239" s="306"/>
      <c r="I239" s="307"/>
      <c r="J239" s="308"/>
      <c r="Q239" s="330"/>
      <c r="R239" s="330"/>
      <c r="T239" s="314"/>
      <c r="U239" s="315"/>
      <c r="V239" s="316"/>
      <c r="W239" s="316"/>
      <c r="X239" s="316"/>
      <c r="Y239" s="316"/>
      <c r="Z239" s="316"/>
      <c r="AA239" s="317"/>
      <c r="AB239" s="317"/>
      <c r="AC239" s="330"/>
      <c r="AD239" s="382"/>
      <c r="AE239" s="382"/>
      <c r="AF239" s="383"/>
    </row>
    <row r="240" spans="4:32">
      <c r="D240" s="278"/>
      <c r="E240" s="278"/>
      <c r="F240" s="278"/>
      <c r="G240" s="305"/>
      <c r="H240" s="306"/>
      <c r="I240" s="307"/>
      <c r="J240" s="308"/>
      <c r="Q240" s="330"/>
      <c r="R240" s="330"/>
      <c r="T240" s="314"/>
      <c r="U240" s="315"/>
      <c r="V240" s="316"/>
      <c r="W240" s="316"/>
      <c r="X240" s="316"/>
      <c r="Y240" s="316"/>
      <c r="Z240" s="316"/>
      <c r="AA240" s="317"/>
      <c r="AB240" s="317"/>
      <c r="AC240" s="330"/>
      <c r="AD240" s="382"/>
      <c r="AE240" s="382"/>
      <c r="AF240" s="383"/>
    </row>
    <row r="241" spans="4:32">
      <c r="D241" s="278"/>
      <c r="E241" s="278"/>
      <c r="F241" s="278"/>
      <c r="G241" s="305"/>
      <c r="H241" s="306"/>
      <c r="I241" s="307"/>
      <c r="J241" s="308"/>
      <c r="Q241" s="330"/>
      <c r="R241" s="330"/>
      <c r="T241" s="314"/>
      <c r="U241" s="315"/>
      <c r="V241" s="316"/>
      <c r="W241" s="316"/>
      <c r="X241" s="316"/>
      <c r="Y241" s="316"/>
      <c r="Z241" s="316"/>
      <c r="AA241" s="317"/>
      <c r="AB241" s="317"/>
      <c r="AC241" s="330"/>
      <c r="AD241" s="382"/>
      <c r="AE241" s="382"/>
      <c r="AF241" s="383"/>
    </row>
    <row r="242" spans="4:32">
      <c r="D242" s="278"/>
      <c r="E242" s="278"/>
      <c r="F242" s="278"/>
      <c r="G242" s="305"/>
      <c r="H242" s="306"/>
      <c r="I242" s="307"/>
      <c r="J242" s="308"/>
      <c r="Q242" s="330"/>
      <c r="R242" s="330"/>
      <c r="T242" s="314"/>
      <c r="U242" s="315"/>
      <c r="V242" s="316"/>
      <c r="W242" s="316"/>
      <c r="X242" s="316"/>
      <c r="Y242" s="316"/>
      <c r="Z242" s="316"/>
      <c r="AA242" s="317"/>
      <c r="AB242" s="317"/>
      <c r="AC242" s="330"/>
      <c r="AD242" s="382"/>
      <c r="AE242" s="382"/>
      <c r="AF242" s="383"/>
    </row>
    <row r="243" spans="4:32">
      <c r="D243" s="278"/>
      <c r="E243" s="278"/>
      <c r="F243" s="278"/>
      <c r="G243" s="305"/>
      <c r="H243" s="306"/>
      <c r="I243" s="307"/>
      <c r="J243" s="308"/>
      <c r="Q243" s="330"/>
      <c r="R243" s="330"/>
      <c r="T243" s="314"/>
      <c r="U243" s="315"/>
      <c r="V243" s="316"/>
      <c r="W243" s="316"/>
      <c r="X243" s="316"/>
      <c r="Y243" s="316"/>
      <c r="Z243" s="316"/>
      <c r="AA243" s="317"/>
      <c r="AB243" s="317"/>
      <c r="AC243" s="330"/>
      <c r="AD243" s="382"/>
      <c r="AE243" s="382"/>
      <c r="AF243" s="383"/>
    </row>
    <row r="244" spans="4:32">
      <c r="D244" s="278"/>
      <c r="E244" s="278"/>
      <c r="F244" s="278"/>
      <c r="G244" s="305"/>
      <c r="H244" s="306"/>
      <c r="I244" s="307"/>
      <c r="J244" s="308"/>
      <c r="Q244" s="330"/>
      <c r="R244" s="330"/>
      <c r="T244" s="314"/>
      <c r="U244" s="315"/>
      <c r="V244" s="316"/>
      <c r="W244" s="316"/>
      <c r="X244" s="316"/>
      <c r="Y244" s="316"/>
      <c r="Z244" s="316"/>
      <c r="AA244" s="317"/>
      <c r="AB244" s="317"/>
      <c r="AC244" s="330"/>
      <c r="AD244" s="382"/>
      <c r="AE244" s="382"/>
      <c r="AF244" s="383"/>
    </row>
    <row r="245" spans="4:32">
      <c r="D245" s="278"/>
      <c r="E245" s="278"/>
      <c r="F245" s="278"/>
      <c r="G245" s="305"/>
      <c r="H245" s="306"/>
      <c r="I245" s="307"/>
      <c r="J245" s="308"/>
      <c r="Q245" s="330"/>
      <c r="R245" s="330"/>
      <c r="T245" s="314"/>
      <c r="U245" s="315"/>
      <c r="V245" s="316"/>
      <c r="W245" s="316"/>
      <c r="X245" s="316"/>
      <c r="Y245" s="316"/>
      <c r="Z245" s="316"/>
      <c r="AA245" s="317"/>
      <c r="AB245" s="317"/>
      <c r="AC245" s="330"/>
      <c r="AD245" s="382"/>
      <c r="AE245" s="382"/>
      <c r="AF245" s="383"/>
    </row>
    <row r="246" spans="4:32">
      <c r="D246" s="278"/>
      <c r="E246" s="278"/>
      <c r="F246" s="278"/>
      <c r="G246" s="305"/>
      <c r="H246" s="306"/>
      <c r="I246" s="307"/>
      <c r="J246" s="308"/>
      <c r="Q246" s="330"/>
      <c r="R246" s="330"/>
      <c r="T246" s="314"/>
      <c r="U246" s="315"/>
      <c r="V246" s="316"/>
      <c r="W246" s="316"/>
      <c r="X246" s="316"/>
      <c r="Y246" s="316"/>
      <c r="Z246" s="316"/>
      <c r="AA246" s="317"/>
      <c r="AB246" s="317"/>
      <c r="AC246" s="330"/>
      <c r="AD246" s="382"/>
      <c r="AE246" s="382"/>
      <c r="AF246" s="383"/>
    </row>
    <row r="247" spans="4:32">
      <c r="D247" s="278"/>
      <c r="E247" s="278"/>
      <c r="F247" s="278"/>
      <c r="G247" s="305"/>
      <c r="H247" s="306"/>
      <c r="I247" s="307"/>
      <c r="J247" s="308"/>
      <c r="Q247" s="330"/>
      <c r="R247" s="330"/>
      <c r="T247" s="314"/>
      <c r="U247" s="315"/>
      <c r="V247" s="316"/>
      <c r="W247" s="316"/>
      <c r="X247" s="316"/>
      <c r="Y247" s="316"/>
      <c r="Z247" s="316"/>
      <c r="AA247" s="317"/>
      <c r="AB247" s="317"/>
      <c r="AC247" s="330"/>
      <c r="AD247" s="382"/>
      <c r="AE247" s="382"/>
      <c r="AF247" s="383"/>
    </row>
    <row r="248" spans="4:32">
      <c r="D248" s="278"/>
      <c r="E248" s="278"/>
      <c r="F248" s="278"/>
      <c r="G248" s="305"/>
      <c r="H248" s="306"/>
      <c r="I248" s="307"/>
      <c r="J248" s="308"/>
      <c r="Q248" s="330"/>
      <c r="R248" s="330"/>
      <c r="T248" s="314"/>
      <c r="U248" s="315"/>
      <c r="V248" s="316"/>
      <c r="W248" s="316"/>
      <c r="X248" s="316"/>
      <c r="Y248" s="316"/>
      <c r="Z248" s="316"/>
      <c r="AA248" s="317"/>
      <c r="AB248" s="317"/>
      <c r="AC248" s="330"/>
      <c r="AD248" s="382"/>
      <c r="AE248" s="382"/>
      <c r="AF248" s="383"/>
    </row>
    <row r="249" spans="4:32">
      <c r="D249" s="278"/>
      <c r="E249" s="278"/>
      <c r="F249" s="278"/>
      <c r="G249" s="305"/>
      <c r="H249" s="306"/>
      <c r="I249" s="307"/>
      <c r="J249" s="308"/>
      <c r="Q249" s="330"/>
      <c r="R249" s="330"/>
      <c r="T249" s="314"/>
      <c r="U249" s="315"/>
      <c r="V249" s="316"/>
      <c r="W249" s="316"/>
      <c r="X249" s="316"/>
      <c r="Y249" s="316"/>
      <c r="Z249" s="316"/>
      <c r="AA249" s="317"/>
      <c r="AB249" s="317"/>
      <c r="AC249" s="330"/>
      <c r="AD249" s="382"/>
      <c r="AE249" s="382"/>
      <c r="AF249" s="383"/>
    </row>
    <row r="250" spans="4:32">
      <c r="D250" s="278"/>
      <c r="E250" s="278"/>
      <c r="F250" s="278"/>
      <c r="G250" s="305"/>
      <c r="H250" s="306"/>
      <c r="I250" s="307"/>
      <c r="J250" s="308"/>
      <c r="Q250" s="330"/>
      <c r="R250" s="330"/>
      <c r="T250" s="314"/>
      <c r="U250" s="315"/>
      <c r="V250" s="316"/>
      <c r="W250" s="316"/>
      <c r="X250" s="316"/>
      <c r="Y250" s="316"/>
      <c r="Z250" s="316"/>
      <c r="AA250" s="317"/>
      <c r="AB250" s="317"/>
      <c r="AC250" s="330"/>
      <c r="AD250" s="382"/>
      <c r="AE250" s="382"/>
      <c r="AF250" s="383"/>
    </row>
    <row r="251" spans="4:32">
      <c r="D251" s="278"/>
      <c r="E251" s="278"/>
      <c r="F251" s="278"/>
      <c r="G251" s="305"/>
      <c r="H251" s="306"/>
      <c r="I251" s="307"/>
      <c r="J251" s="308"/>
      <c r="Q251" s="330"/>
      <c r="R251" s="330"/>
      <c r="T251" s="314"/>
      <c r="U251" s="315"/>
      <c r="V251" s="316"/>
      <c r="W251" s="316"/>
      <c r="X251" s="316"/>
      <c r="Y251" s="316"/>
      <c r="Z251" s="316"/>
      <c r="AA251" s="317"/>
      <c r="AB251" s="317"/>
      <c r="AC251" s="330"/>
      <c r="AD251" s="382"/>
      <c r="AE251" s="382"/>
      <c r="AF251" s="383"/>
    </row>
    <row r="252" spans="4:32">
      <c r="D252" s="278"/>
      <c r="E252" s="278"/>
      <c r="F252" s="278"/>
      <c r="G252" s="305"/>
      <c r="H252" s="306"/>
      <c r="I252" s="307"/>
      <c r="J252" s="308"/>
      <c r="Q252" s="330"/>
      <c r="R252" s="330"/>
      <c r="T252" s="314"/>
      <c r="U252" s="315"/>
      <c r="V252" s="316"/>
      <c r="W252" s="316"/>
      <c r="X252" s="316"/>
      <c r="Y252" s="316"/>
      <c r="Z252" s="316"/>
      <c r="AA252" s="317"/>
      <c r="AB252" s="317"/>
      <c r="AC252" s="330"/>
      <c r="AD252" s="382"/>
      <c r="AE252" s="382"/>
      <c r="AF252" s="383"/>
    </row>
    <row r="253" spans="4:32">
      <c r="D253" s="278"/>
      <c r="E253" s="278"/>
      <c r="F253" s="278"/>
      <c r="G253" s="305"/>
      <c r="H253" s="306"/>
      <c r="I253" s="307"/>
      <c r="J253" s="308"/>
      <c r="Q253" s="330"/>
      <c r="R253" s="330"/>
      <c r="T253" s="314"/>
      <c r="U253" s="315"/>
      <c r="V253" s="316"/>
      <c r="W253" s="316"/>
      <c r="X253" s="316"/>
      <c r="Y253" s="316"/>
      <c r="Z253" s="316"/>
      <c r="AA253" s="317"/>
      <c r="AB253" s="317"/>
      <c r="AC253" s="330"/>
      <c r="AD253" s="382"/>
      <c r="AE253" s="382"/>
      <c r="AF253" s="383"/>
    </row>
    <row r="254" spans="4:32">
      <c r="D254" s="278"/>
      <c r="E254" s="278"/>
      <c r="F254" s="278"/>
      <c r="G254" s="305"/>
      <c r="H254" s="306"/>
      <c r="I254" s="307"/>
      <c r="J254" s="308"/>
      <c r="Q254" s="330"/>
      <c r="R254" s="330"/>
      <c r="T254" s="314"/>
      <c r="U254" s="315"/>
      <c r="V254" s="316"/>
      <c r="W254" s="316"/>
      <c r="X254" s="316"/>
      <c r="Y254" s="316"/>
      <c r="Z254" s="316"/>
      <c r="AA254" s="317"/>
      <c r="AB254" s="317"/>
      <c r="AC254" s="330"/>
      <c r="AD254" s="382"/>
      <c r="AE254" s="382"/>
      <c r="AF254" s="383"/>
    </row>
    <row r="255" spans="4:32">
      <c r="D255" s="278"/>
      <c r="E255" s="278"/>
      <c r="F255" s="278"/>
      <c r="G255" s="305"/>
      <c r="H255" s="306"/>
      <c r="I255" s="307"/>
      <c r="J255" s="308"/>
      <c r="Q255" s="330"/>
      <c r="R255" s="330"/>
      <c r="T255" s="314"/>
      <c r="U255" s="315"/>
      <c r="V255" s="316"/>
      <c r="W255" s="316"/>
      <c r="X255" s="316"/>
      <c r="Y255" s="316"/>
      <c r="Z255" s="316"/>
      <c r="AA255" s="317"/>
      <c r="AB255" s="317"/>
      <c r="AC255" s="330"/>
      <c r="AD255" s="382"/>
      <c r="AE255" s="382"/>
      <c r="AF255" s="383"/>
    </row>
    <row r="256" spans="4:32">
      <c r="D256" s="278"/>
      <c r="E256" s="278"/>
      <c r="F256" s="278"/>
      <c r="G256" s="305"/>
      <c r="H256" s="306"/>
      <c r="I256" s="307"/>
      <c r="J256" s="308"/>
      <c r="Q256" s="330"/>
      <c r="R256" s="330"/>
      <c r="T256" s="314"/>
      <c r="U256" s="315"/>
      <c r="V256" s="316"/>
      <c r="W256" s="316"/>
      <c r="X256" s="316"/>
      <c r="Y256" s="316"/>
      <c r="Z256" s="316"/>
      <c r="AA256" s="317"/>
      <c r="AB256" s="317"/>
      <c r="AC256" s="330"/>
      <c r="AD256" s="382"/>
      <c r="AE256" s="382"/>
      <c r="AF256" s="383"/>
    </row>
    <row r="257" spans="4:32">
      <c r="D257" s="278"/>
      <c r="E257" s="278"/>
      <c r="F257" s="278"/>
      <c r="G257" s="305"/>
      <c r="H257" s="306"/>
      <c r="I257" s="307"/>
      <c r="J257" s="308"/>
      <c r="Q257" s="330"/>
      <c r="R257" s="330"/>
      <c r="T257" s="314"/>
      <c r="U257" s="315"/>
      <c r="V257" s="316"/>
      <c r="W257" s="316"/>
      <c r="X257" s="316"/>
      <c r="Y257" s="316"/>
      <c r="Z257" s="316"/>
      <c r="AA257" s="317"/>
      <c r="AB257" s="317"/>
      <c r="AC257" s="330"/>
      <c r="AD257" s="382"/>
      <c r="AE257" s="382"/>
      <c r="AF257" s="383"/>
    </row>
    <row r="258" spans="4:32">
      <c r="D258" s="278"/>
      <c r="E258" s="278"/>
      <c r="F258" s="278"/>
      <c r="G258" s="305"/>
      <c r="H258" s="306"/>
      <c r="I258" s="307"/>
      <c r="J258" s="308"/>
      <c r="Q258" s="330"/>
      <c r="R258" s="330"/>
      <c r="T258" s="314"/>
      <c r="U258" s="315"/>
      <c r="V258" s="316"/>
      <c r="W258" s="316"/>
      <c r="X258" s="316"/>
      <c r="Y258" s="316"/>
      <c r="Z258" s="316"/>
      <c r="AA258" s="317"/>
      <c r="AB258" s="317"/>
      <c r="AC258" s="330"/>
      <c r="AD258" s="382"/>
      <c r="AE258" s="382"/>
      <c r="AF258" s="383"/>
    </row>
    <row r="259" spans="4:32">
      <c r="D259" s="278"/>
      <c r="E259" s="278"/>
      <c r="F259" s="278"/>
      <c r="G259" s="305"/>
      <c r="H259" s="306"/>
      <c r="I259" s="307"/>
      <c r="J259" s="308"/>
      <c r="Q259" s="330"/>
      <c r="R259" s="330"/>
      <c r="T259" s="314"/>
      <c r="U259" s="315"/>
      <c r="V259" s="316"/>
      <c r="W259" s="316"/>
      <c r="X259" s="316"/>
      <c r="Y259" s="316"/>
      <c r="Z259" s="316"/>
      <c r="AA259" s="317"/>
      <c r="AB259" s="317"/>
      <c r="AC259" s="330"/>
      <c r="AD259" s="382"/>
      <c r="AE259" s="382"/>
      <c r="AF259" s="383"/>
    </row>
    <row r="260" spans="4:32">
      <c r="D260" s="278"/>
      <c r="E260" s="278"/>
      <c r="F260" s="278"/>
      <c r="G260" s="305"/>
      <c r="H260" s="306"/>
      <c r="I260" s="307"/>
      <c r="J260" s="308"/>
      <c r="Q260" s="330"/>
      <c r="R260" s="330"/>
      <c r="T260" s="314"/>
      <c r="U260" s="315"/>
      <c r="V260" s="316"/>
      <c r="W260" s="316"/>
      <c r="X260" s="316"/>
      <c r="Y260" s="316"/>
      <c r="Z260" s="316"/>
      <c r="AA260" s="317"/>
      <c r="AB260" s="317"/>
      <c r="AC260" s="330"/>
      <c r="AD260" s="382"/>
      <c r="AE260" s="382"/>
      <c r="AF260" s="383"/>
    </row>
    <row r="261" spans="4:32">
      <c r="D261" s="278"/>
      <c r="E261" s="278"/>
      <c r="F261" s="278"/>
      <c r="G261" s="305"/>
      <c r="H261" s="306"/>
      <c r="I261" s="307"/>
      <c r="J261" s="308"/>
      <c r="Q261" s="330"/>
      <c r="R261" s="330"/>
      <c r="T261" s="314"/>
      <c r="U261" s="315"/>
      <c r="V261" s="316"/>
      <c r="W261" s="316"/>
      <c r="X261" s="316"/>
      <c r="Y261" s="316"/>
      <c r="Z261" s="316"/>
      <c r="AA261" s="317"/>
      <c r="AB261" s="317"/>
      <c r="AC261" s="330"/>
      <c r="AD261" s="382"/>
      <c r="AE261" s="382"/>
      <c r="AF261" s="383"/>
    </row>
    <row r="262" spans="4:32">
      <c r="D262" s="278"/>
      <c r="E262" s="278"/>
      <c r="F262" s="278"/>
      <c r="G262" s="305"/>
      <c r="H262" s="306"/>
      <c r="I262" s="307"/>
      <c r="J262" s="308"/>
      <c r="Q262" s="330"/>
      <c r="R262" s="330"/>
      <c r="T262" s="314"/>
      <c r="U262" s="315"/>
      <c r="V262" s="316"/>
      <c r="W262" s="316"/>
      <c r="X262" s="316"/>
      <c r="Y262" s="316"/>
      <c r="Z262" s="316"/>
      <c r="AA262" s="317"/>
      <c r="AB262" s="317"/>
      <c r="AC262" s="330"/>
      <c r="AD262" s="382"/>
      <c r="AE262" s="382"/>
      <c r="AF262" s="383"/>
    </row>
    <row r="263" spans="4:32">
      <c r="D263" s="278"/>
      <c r="E263" s="278"/>
      <c r="F263" s="278"/>
      <c r="G263" s="305"/>
      <c r="H263" s="306"/>
      <c r="I263" s="307"/>
      <c r="J263" s="308"/>
      <c r="Q263" s="330"/>
      <c r="R263" s="330"/>
      <c r="T263" s="314"/>
      <c r="U263" s="315"/>
      <c r="V263" s="316"/>
      <c r="W263" s="316"/>
      <c r="X263" s="316"/>
      <c r="Y263" s="316"/>
      <c r="Z263" s="316"/>
      <c r="AA263" s="317"/>
      <c r="AB263" s="317"/>
      <c r="AC263" s="330"/>
      <c r="AD263" s="382"/>
      <c r="AE263" s="382"/>
      <c r="AF263" s="383"/>
    </row>
    <row r="264" spans="4:32">
      <c r="D264" s="278"/>
      <c r="E264" s="278"/>
      <c r="F264" s="278"/>
      <c r="G264" s="305"/>
      <c r="H264" s="306"/>
      <c r="I264" s="307"/>
      <c r="J264" s="308"/>
      <c r="Q264" s="330"/>
      <c r="R264" s="330"/>
      <c r="T264" s="314"/>
      <c r="U264" s="315"/>
      <c r="V264" s="316"/>
      <c r="W264" s="316"/>
      <c r="X264" s="316"/>
      <c r="Y264" s="316"/>
      <c r="Z264" s="316"/>
      <c r="AA264" s="317"/>
      <c r="AB264" s="317"/>
      <c r="AC264" s="330"/>
      <c r="AD264" s="382"/>
      <c r="AE264" s="382"/>
      <c r="AF264" s="383"/>
    </row>
    <row r="265" spans="4:32">
      <c r="D265" s="278"/>
      <c r="E265" s="278"/>
      <c r="F265" s="278"/>
      <c r="G265" s="305"/>
      <c r="H265" s="306"/>
      <c r="I265" s="307"/>
      <c r="J265" s="308"/>
      <c r="Q265" s="330"/>
      <c r="R265" s="330"/>
      <c r="T265" s="314"/>
      <c r="U265" s="315"/>
      <c r="V265" s="316"/>
      <c r="W265" s="316"/>
      <c r="X265" s="316"/>
      <c r="Y265" s="316"/>
      <c r="Z265" s="316"/>
      <c r="AA265" s="317"/>
      <c r="AB265" s="317"/>
      <c r="AC265" s="330"/>
      <c r="AD265" s="382"/>
      <c r="AE265" s="382"/>
      <c r="AF265" s="383"/>
    </row>
    <row r="266" spans="4:32">
      <c r="D266" s="278"/>
      <c r="E266" s="278"/>
      <c r="F266" s="278"/>
      <c r="G266" s="305"/>
      <c r="H266" s="306"/>
      <c r="I266" s="307"/>
      <c r="J266" s="308"/>
      <c r="Q266" s="330"/>
      <c r="R266" s="330"/>
      <c r="T266" s="314"/>
      <c r="U266" s="315"/>
      <c r="V266" s="316"/>
      <c r="W266" s="316"/>
      <c r="X266" s="316"/>
      <c r="Y266" s="316"/>
      <c r="Z266" s="316"/>
      <c r="AA266" s="317"/>
      <c r="AB266" s="317"/>
      <c r="AC266" s="330"/>
      <c r="AD266" s="382"/>
      <c r="AE266" s="382"/>
      <c r="AF266" s="383"/>
    </row>
    <row r="267" spans="4:32">
      <c r="D267" s="278"/>
      <c r="E267" s="278"/>
      <c r="F267" s="278"/>
      <c r="G267" s="305"/>
      <c r="H267" s="306"/>
      <c r="I267" s="307"/>
      <c r="J267" s="308"/>
      <c r="Q267" s="330"/>
      <c r="R267" s="330"/>
      <c r="T267" s="314"/>
      <c r="U267" s="315"/>
      <c r="V267" s="316"/>
      <c r="W267" s="316"/>
      <c r="X267" s="316"/>
      <c r="Y267" s="316"/>
      <c r="Z267" s="316"/>
      <c r="AA267" s="317"/>
      <c r="AB267" s="317"/>
      <c r="AC267" s="330"/>
      <c r="AD267" s="382"/>
      <c r="AE267" s="382"/>
      <c r="AF267" s="383"/>
    </row>
    <row r="268" spans="4:32">
      <c r="D268" s="278"/>
      <c r="E268" s="278"/>
      <c r="F268" s="278"/>
      <c r="G268" s="305"/>
      <c r="H268" s="306"/>
      <c r="I268" s="307"/>
      <c r="J268" s="308"/>
      <c r="Q268" s="330"/>
      <c r="R268" s="330"/>
      <c r="T268" s="314"/>
      <c r="U268" s="315"/>
      <c r="V268" s="316"/>
      <c r="W268" s="316"/>
      <c r="X268" s="316"/>
      <c r="Y268" s="316"/>
      <c r="Z268" s="316"/>
      <c r="AA268" s="317"/>
      <c r="AB268" s="317"/>
      <c r="AC268" s="330"/>
      <c r="AD268" s="382"/>
      <c r="AE268" s="382"/>
      <c r="AF268" s="383"/>
    </row>
    <row r="269" spans="4:32">
      <c r="D269" s="278"/>
      <c r="E269" s="278"/>
      <c r="F269" s="278"/>
      <c r="G269" s="305"/>
      <c r="H269" s="306"/>
      <c r="I269" s="307"/>
      <c r="J269" s="308"/>
      <c r="Q269" s="330"/>
      <c r="R269" s="330"/>
      <c r="T269" s="314"/>
      <c r="U269" s="315"/>
      <c r="V269" s="316"/>
      <c r="W269" s="316"/>
      <c r="X269" s="316"/>
      <c r="Y269" s="316"/>
      <c r="Z269" s="316"/>
      <c r="AA269" s="317"/>
      <c r="AB269" s="317"/>
      <c r="AC269" s="330"/>
      <c r="AD269" s="382"/>
      <c r="AE269" s="382"/>
      <c r="AF269" s="383"/>
    </row>
    <row r="270" spans="4:32">
      <c r="D270" s="278"/>
      <c r="E270" s="278"/>
      <c r="F270" s="278"/>
      <c r="G270" s="305"/>
      <c r="H270" s="306"/>
      <c r="I270" s="307"/>
      <c r="J270" s="308"/>
      <c r="Q270" s="330"/>
      <c r="R270" s="330"/>
      <c r="T270" s="314"/>
      <c r="U270" s="315"/>
      <c r="V270" s="316"/>
      <c r="W270" s="316"/>
      <c r="X270" s="316"/>
      <c r="Y270" s="316"/>
      <c r="Z270" s="316"/>
      <c r="AA270" s="317"/>
      <c r="AB270" s="317"/>
      <c r="AC270" s="330"/>
      <c r="AD270" s="382"/>
      <c r="AE270" s="382"/>
      <c r="AF270" s="383"/>
    </row>
    <row r="271" spans="4:32">
      <c r="D271" s="278"/>
      <c r="E271" s="278"/>
      <c r="F271" s="278"/>
      <c r="G271" s="305"/>
      <c r="H271" s="306"/>
      <c r="I271" s="307"/>
      <c r="J271" s="308"/>
      <c r="Q271" s="330"/>
      <c r="R271" s="330"/>
      <c r="T271" s="314"/>
      <c r="U271" s="315"/>
      <c r="V271" s="316"/>
      <c r="W271" s="316"/>
      <c r="X271" s="316"/>
      <c r="Y271" s="316"/>
      <c r="Z271" s="316"/>
      <c r="AA271" s="317"/>
      <c r="AB271" s="317"/>
      <c r="AC271" s="330"/>
      <c r="AD271" s="382"/>
      <c r="AE271" s="382"/>
      <c r="AF271" s="383"/>
    </row>
    <row r="272" spans="4:32">
      <c r="D272" s="278"/>
      <c r="E272" s="278"/>
      <c r="F272" s="278"/>
      <c r="G272" s="305"/>
      <c r="H272" s="306"/>
      <c r="I272" s="307"/>
      <c r="J272" s="308"/>
      <c r="Q272" s="330"/>
      <c r="R272" s="330"/>
      <c r="T272" s="314"/>
      <c r="U272" s="315"/>
      <c r="V272" s="316"/>
      <c r="W272" s="316"/>
      <c r="X272" s="316"/>
      <c r="Y272" s="316"/>
      <c r="Z272" s="316"/>
      <c r="AA272" s="317"/>
      <c r="AB272" s="317"/>
      <c r="AC272" s="330"/>
      <c r="AD272" s="382"/>
      <c r="AE272" s="382"/>
      <c r="AF272" s="383"/>
    </row>
    <row r="273" spans="4:32">
      <c r="D273" s="278"/>
      <c r="E273" s="278"/>
      <c r="F273" s="278"/>
      <c r="G273" s="305"/>
      <c r="H273" s="306"/>
      <c r="I273" s="307"/>
      <c r="J273" s="308"/>
      <c r="Q273" s="330"/>
      <c r="R273" s="330"/>
      <c r="T273" s="314"/>
      <c r="U273" s="315"/>
      <c r="V273" s="316"/>
      <c r="W273" s="316"/>
      <c r="X273" s="316"/>
      <c r="Y273" s="316"/>
      <c r="Z273" s="316"/>
      <c r="AA273" s="317"/>
      <c r="AB273" s="317"/>
      <c r="AC273" s="330"/>
      <c r="AD273" s="382"/>
      <c r="AE273" s="382"/>
      <c r="AF273" s="383"/>
    </row>
    <row r="274" spans="4:32">
      <c r="D274" s="278"/>
      <c r="E274" s="278"/>
      <c r="F274" s="278"/>
      <c r="G274" s="305"/>
      <c r="H274" s="306"/>
      <c r="I274" s="307"/>
      <c r="J274" s="308"/>
      <c r="Q274" s="330"/>
      <c r="R274" s="330"/>
      <c r="T274" s="314"/>
      <c r="U274" s="315"/>
      <c r="V274" s="316"/>
      <c r="W274" s="316"/>
      <c r="X274" s="316"/>
      <c r="Y274" s="316"/>
      <c r="Z274" s="316"/>
      <c r="AA274" s="317"/>
      <c r="AB274" s="317"/>
      <c r="AC274" s="330"/>
      <c r="AD274" s="382"/>
      <c r="AE274" s="382"/>
      <c r="AF274" s="383"/>
    </row>
    <row r="275" spans="4:32">
      <c r="D275" s="278"/>
      <c r="E275" s="278"/>
      <c r="F275" s="278"/>
      <c r="G275" s="305"/>
      <c r="H275" s="306"/>
      <c r="I275" s="307"/>
      <c r="J275" s="308"/>
      <c r="Q275" s="330"/>
      <c r="R275" s="330"/>
      <c r="T275" s="314"/>
      <c r="U275" s="315"/>
      <c r="V275" s="316"/>
      <c r="W275" s="316"/>
      <c r="X275" s="316"/>
      <c r="Y275" s="316"/>
      <c r="Z275" s="316"/>
      <c r="AA275" s="317"/>
      <c r="AB275" s="317"/>
      <c r="AC275" s="330"/>
      <c r="AD275" s="382"/>
      <c r="AE275" s="382"/>
      <c r="AF275" s="383"/>
    </row>
    <row r="276" spans="4:32">
      <c r="D276" s="278"/>
      <c r="E276" s="278"/>
      <c r="F276" s="278"/>
      <c r="G276" s="305"/>
      <c r="H276" s="306"/>
      <c r="I276" s="307"/>
      <c r="J276" s="308"/>
      <c r="Q276" s="330"/>
      <c r="R276" s="330"/>
      <c r="T276" s="314"/>
      <c r="U276" s="315"/>
      <c r="V276" s="316"/>
      <c r="W276" s="316"/>
      <c r="X276" s="316"/>
      <c r="Y276" s="316"/>
      <c r="Z276" s="316"/>
      <c r="AA276" s="317"/>
      <c r="AB276" s="317"/>
      <c r="AC276" s="330"/>
      <c r="AD276" s="382"/>
      <c r="AE276" s="382"/>
      <c r="AF276" s="383"/>
    </row>
    <row r="277" spans="4:32">
      <c r="D277" s="278"/>
      <c r="E277" s="278"/>
      <c r="F277" s="278"/>
      <c r="G277" s="305"/>
      <c r="H277" s="306"/>
      <c r="I277" s="307"/>
      <c r="J277" s="308"/>
      <c r="Q277" s="330"/>
      <c r="R277" s="330"/>
      <c r="T277" s="314"/>
      <c r="U277" s="315"/>
      <c r="V277" s="316"/>
      <c r="W277" s="316"/>
      <c r="X277" s="316"/>
      <c r="Y277" s="316"/>
      <c r="Z277" s="316"/>
      <c r="AA277" s="317"/>
      <c r="AB277" s="317"/>
      <c r="AC277" s="330"/>
      <c r="AD277" s="382"/>
      <c r="AE277" s="382"/>
      <c r="AF277" s="383"/>
    </row>
    <row r="278" spans="4:32">
      <c r="D278" s="278"/>
      <c r="E278" s="278"/>
      <c r="F278" s="278"/>
      <c r="G278" s="305"/>
      <c r="H278" s="306"/>
      <c r="I278" s="307"/>
      <c r="J278" s="308"/>
      <c r="Q278" s="330"/>
      <c r="R278" s="330"/>
      <c r="T278" s="314"/>
      <c r="U278" s="315"/>
      <c r="V278" s="316"/>
      <c r="W278" s="316"/>
      <c r="X278" s="316"/>
      <c r="Y278" s="316"/>
      <c r="Z278" s="316"/>
      <c r="AA278" s="317"/>
      <c r="AB278" s="317"/>
      <c r="AC278" s="330"/>
      <c r="AD278" s="382"/>
      <c r="AE278" s="382"/>
      <c r="AF278" s="383"/>
    </row>
    <row r="279" spans="4:32">
      <c r="D279" s="278"/>
      <c r="E279" s="278"/>
      <c r="F279" s="278"/>
      <c r="G279" s="305"/>
      <c r="H279" s="306"/>
      <c r="I279" s="307"/>
      <c r="J279" s="308"/>
      <c r="Q279" s="330"/>
      <c r="R279" s="330"/>
      <c r="T279" s="314"/>
      <c r="U279" s="315"/>
      <c r="V279" s="316"/>
      <c r="W279" s="316"/>
      <c r="X279" s="316"/>
      <c r="Y279" s="316"/>
      <c r="Z279" s="316"/>
      <c r="AA279" s="317"/>
      <c r="AB279" s="317"/>
      <c r="AC279" s="330"/>
      <c r="AD279" s="382"/>
      <c r="AE279" s="382"/>
      <c r="AF279" s="383"/>
    </row>
    <row r="280" spans="4:32">
      <c r="D280" s="278"/>
      <c r="E280" s="278"/>
      <c r="F280" s="278"/>
      <c r="G280" s="305"/>
      <c r="H280" s="306"/>
      <c r="I280" s="307"/>
      <c r="J280" s="308"/>
      <c r="Q280" s="330"/>
      <c r="R280" s="330"/>
      <c r="T280" s="314"/>
      <c r="U280" s="315"/>
      <c r="V280" s="316"/>
      <c r="W280" s="316"/>
      <c r="X280" s="316"/>
      <c r="Y280" s="316"/>
      <c r="Z280" s="316"/>
      <c r="AA280" s="317"/>
      <c r="AB280" s="317"/>
      <c r="AC280" s="330"/>
      <c r="AD280" s="382"/>
      <c r="AE280" s="382"/>
      <c r="AF280" s="383"/>
    </row>
    <row r="281" spans="4:32">
      <c r="D281" s="278"/>
      <c r="E281" s="278"/>
      <c r="F281" s="278"/>
      <c r="G281" s="305"/>
      <c r="H281" s="306"/>
      <c r="I281" s="307"/>
      <c r="J281" s="308"/>
      <c r="Q281" s="330"/>
      <c r="R281" s="330"/>
      <c r="T281" s="314"/>
      <c r="U281" s="315"/>
      <c r="V281" s="316"/>
      <c r="W281" s="316"/>
      <c r="X281" s="316"/>
      <c r="Y281" s="316"/>
      <c r="Z281" s="316"/>
      <c r="AA281" s="317"/>
      <c r="AB281" s="317"/>
      <c r="AC281" s="330"/>
      <c r="AD281" s="382"/>
      <c r="AE281" s="382"/>
      <c r="AF281" s="383"/>
    </row>
    <row r="282" spans="4:32">
      <c r="D282" s="278"/>
      <c r="E282" s="278"/>
      <c r="F282" s="278"/>
      <c r="G282" s="305"/>
      <c r="H282" s="306"/>
      <c r="I282" s="307"/>
      <c r="J282" s="308"/>
      <c r="Q282" s="330"/>
      <c r="R282" s="330"/>
      <c r="T282" s="314"/>
      <c r="U282" s="315"/>
      <c r="V282" s="316"/>
      <c r="W282" s="316"/>
      <c r="X282" s="316"/>
      <c r="Y282" s="316"/>
      <c r="Z282" s="316"/>
      <c r="AA282" s="317"/>
      <c r="AB282" s="317"/>
      <c r="AC282" s="330"/>
      <c r="AD282" s="382"/>
      <c r="AE282" s="382"/>
      <c r="AF282" s="383"/>
    </row>
    <row r="283" spans="4:32">
      <c r="D283" s="278"/>
      <c r="E283" s="278"/>
      <c r="F283" s="278"/>
      <c r="G283" s="305"/>
      <c r="H283" s="306"/>
      <c r="I283" s="307"/>
      <c r="J283" s="308"/>
      <c r="Q283" s="330"/>
      <c r="R283" s="330"/>
      <c r="T283" s="314"/>
      <c r="U283" s="315"/>
      <c r="V283" s="316"/>
      <c r="W283" s="316"/>
      <c r="X283" s="316"/>
      <c r="Y283" s="316"/>
      <c r="Z283" s="316"/>
      <c r="AA283" s="317"/>
      <c r="AB283" s="317"/>
      <c r="AC283" s="330"/>
      <c r="AD283" s="382"/>
      <c r="AE283" s="382"/>
      <c r="AF283" s="383"/>
    </row>
    <row r="284" spans="4:32">
      <c r="D284" s="278"/>
      <c r="E284" s="278"/>
      <c r="F284" s="278"/>
      <c r="G284" s="305"/>
      <c r="H284" s="306"/>
      <c r="I284" s="307"/>
      <c r="J284" s="308"/>
      <c r="Q284" s="330"/>
      <c r="R284" s="330"/>
      <c r="T284" s="314"/>
      <c r="U284" s="315"/>
      <c r="V284" s="316"/>
      <c r="W284" s="316"/>
      <c r="X284" s="316"/>
      <c r="Y284" s="316"/>
      <c r="Z284" s="316"/>
      <c r="AA284" s="317"/>
      <c r="AB284" s="317"/>
      <c r="AC284" s="330"/>
      <c r="AD284" s="382"/>
      <c r="AE284" s="382"/>
      <c r="AF284" s="383"/>
    </row>
    <row r="285" spans="4:32">
      <c r="D285" s="278"/>
      <c r="E285" s="278"/>
      <c r="F285" s="278"/>
      <c r="G285" s="305"/>
      <c r="H285" s="306"/>
      <c r="I285" s="307"/>
      <c r="J285" s="308"/>
      <c r="Q285" s="330"/>
      <c r="R285" s="330"/>
      <c r="T285" s="314"/>
      <c r="U285" s="315"/>
      <c r="V285" s="316"/>
      <c r="W285" s="316"/>
      <c r="X285" s="316"/>
      <c r="Y285" s="316"/>
      <c r="Z285" s="316"/>
      <c r="AA285" s="317"/>
      <c r="AB285" s="317"/>
      <c r="AC285" s="330"/>
      <c r="AD285" s="382"/>
      <c r="AE285" s="382"/>
      <c r="AF285" s="383"/>
    </row>
    <row r="286" spans="4:32">
      <c r="D286" s="278"/>
      <c r="E286" s="278"/>
      <c r="F286" s="278"/>
      <c r="G286" s="305"/>
      <c r="H286" s="306"/>
      <c r="I286" s="307"/>
      <c r="J286" s="308"/>
      <c r="Q286" s="330"/>
      <c r="R286" s="330"/>
      <c r="T286" s="314"/>
      <c r="U286" s="315"/>
      <c r="V286" s="316"/>
      <c r="W286" s="316"/>
      <c r="X286" s="316"/>
      <c r="Y286" s="316"/>
      <c r="Z286" s="316"/>
      <c r="AA286" s="317"/>
      <c r="AB286" s="317"/>
      <c r="AC286" s="330"/>
      <c r="AD286" s="382"/>
      <c r="AE286" s="382"/>
      <c r="AF286" s="383"/>
    </row>
    <row r="287" spans="4:32">
      <c r="AF287" s="383"/>
    </row>
    <row r="290" spans="4:35">
      <c r="D290" s="278"/>
      <c r="E290" s="278"/>
      <c r="F290" s="278"/>
      <c r="G290" s="305"/>
      <c r="H290" s="306"/>
      <c r="I290" s="307"/>
      <c r="J290" s="308"/>
      <c r="Q290" s="330"/>
      <c r="R290" s="330"/>
      <c r="T290" s="314"/>
      <c r="U290" s="315"/>
      <c r="V290" s="316"/>
      <c r="W290" s="316"/>
      <c r="X290" s="316"/>
      <c r="Y290" s="316"/>
      <c r="Z290" s="316"/>
      <c r="AA290" s="317"/>
      <c r="AB290" s="317"/>
      <c r="AC290" s="330"/>
      <c r="AD290" s="382"/>
      <c r="AE290" s="382"/>
      <c r="AG290" s="319"/>
      <c r="AH290" s="319"/>
      <c r="AI290" s="319"/>
    </row>
    <row r="291" spans="4:35">
      <c r="AF291" s="383"/>
    </row>
    <row r="293" spans="4:35">
      <c r="AG293" s="388"/>
      <c r="AH293" s="388"/>
      <c r="AI293" s="388"/>
    </row>
  </sheetData>
  <mergeCells count="11">
    <mergeCell ref="AA176:AA177"/>
    <mergeCell ref="AB176:AB177"/>
    <mergeCell ref="AC176:AC177"/>
    <mergeCell ref="AD176:AD177"/>
    <mergeCell ref="AE176:AE177"/>
    <mergeCell ref="A1:B1"/>
    <mergeCell ref="D1:I1"/>
    <mergeCell ref="K1:O1"/>
    <mergeCell ref="P1:S1"/>
    <mergeCell ref="T1:U1"/>
    <mergeCell ref="V1:Z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6"/>
  <sheetViews>
    <sheetView topLeftCell="B37" workbookViewId="0">
      <selection activeCell="C44" sqref="C44"/>
    </sheetView>
  </sheetViews>
  <sheetFormatPr defaultRowHeight="14.4"/>
  <cols>
    <col min="1" max="1" width="6.44140625" customWidth="1"/>
    <col min="2" max="2" width="7.5546875" customWidth="1"/>
    <col min="3" max="3" width="36" customWidth="1"/>
    <col min="4" max="4" width="14.21875" customWidth="1"/>
    <col min="5" max="5" width="7.88671875" customWidth="1"/>
    <col min="7" max="7" width="7.6640625" customWidth="1"/>
    <col min="8" max="8" width="12" customWidth="1"/>
    <col min="9" max="9" width="23" customWidth="1"/>
    <col min="10" max="10" width="9.21875" customWidth="1"/>
    <col min="11" max="11" width="14.5546875" customWidth="1"/>
    <col min="12" max="12" width="27.44140625" customWidth="1"/>
    <col min="13" max="14" width="8.88671875" style="7"/>
  </cols>
  <sheetData>
    <row r="1" spans="1:18" ht="43.8" customHeight="1" thickBot="1">
      <c r="A1" s="1" t="s">
        <v>0</v>
      </c>
      <c r="B1" s="2"/>
      <c r="C1" s="2"/>
      <c r="D1" s="3"/>
      <c r="E1" s="4"/>
      <c r="F1" s="4"/>
      <c r="G1" s="4"/>
      <c r="H1" s="4"/>
      <c r="I1" s="4"/>
      <c r="J1" s="5"/>
      <c r="K1" s="6" t="s">
        <v>1</v>
      </c>
      <c r="L1" s="4"/>
    </row>
    <row r="2" spans="1:18" ht="23.4" customHeight="1" thickBot="1">
      <c r="C2" s="8"/>
      <c r="D2" s="9"/>
      <c r="F2" s="10" t="s">
        <v>2</v>
      </c>
      <c r="G2" s="11"/>
      <c r="H2" s="12"/>
      <c r="K2" s="13" t="s">
        <v>3</v>
      </c>
    </row>
    <row r="3" spans="1:18" ht="16.2" thickBot="1">
      <c r="A3" s="14">
        <v>2</v>
      </c>
      <c r="B3" s="14">
        <v>145573</v>
      </c>
      <c r="C3" s="15" t="s">
        <v>4</v>
      </c>
      <c r="D3" s="16">
        <f>B3-A3+1</f>
        <v>145572</v>
      </c>
      <c r="F3" s="17"/>
      <c r="G3" s="18" t="s">
        <v>5</v>
      </c>
      <c r="H3" s="19"/>
      <c r="I3" s="20"/>
      <c r="J3" s="21">
        <v>209642</v>
      </c>
      <c r="K3" s="22" t="s">
        <v>6</v>
      </c>
    </row>
    <row r="4" spans="1:18" ht="16.2" thickBot="1">
      <c r="C4" s="15" t="s">
        <v>7</v>
      </c>
      <c r="D4" s="16">
        <v>111241</v>
      </c>
      <c r="E4" s="17"/>
      <c r="F4" s="23"/>
      <c r="G4" s="24" t="s">
        <v>8</v>
      </c>
      <c r="H4" s="25"/>
      <c r="I4" s="26"/>
      <c r="J4" s="27">
        <v>47169</v>
      </c>
      <c r="K4" s="28" t="s">
        <v>6</v>
      </c>
    </row>
    <row r="5" spans="1:18" ht="16.2" thickBot="1">
      <c r="C5" s="15" t="s">
        <v>9</v>
      </c>
      <c r="D5" s="16">
        <v>34331</v>
      </c>
      <c r="E5" s="17"/>
      <c r="G5" s="24" t="s">
        <v>10</v>
      </c>
      <c r="H5" s="25"/>
      <c r="I5" s="26"/>
      <c r="J5" s="29">
        <f>J3-J4</f>
        <v>162473</v>
      </c>
      <c r="K5" s="30" t="s">
        <v>11</v>
      </c>
    </row>
    <row r="6" spans="1:18" ht="16.2" thickBot="1">
      <c r="C6" s="15" t="s">
        <v>12</v>
      </c>
      <c r="D6" s="16">
        <v>13376</v>
      </c>
      <c r="F6" s="23"/>
      <c r="G6" s="24" t="s">
        <v>13</v>
      </c>
      <c r="H6" s="25"/>
      <c r="I6" s="26"/>
      <c r="J6" s="31">
        <f>D3/J5</f>
        <v>0.89597656225957545</v>
      </c>
      <c r="K6" s="32" t="s">
        <v>11</v>
      </c>
      <c r="L6" s="33"/>
      <c r="M6" s="34"/>
      <c r="N6" s="34"/>
      <c r="O6" s="35"/>
    </row>
    <row r="7" spans="1:18" ht="16.2" thickBot="1">
      <c r="A7" s="14">
        <v>3</v>
      </c>
      <c r="B7" s="14">
        <v>145573</v>
      </c>
      <c r="C7" s="15" t="s">
        <v>14</v>
      </c>
      <c r="D7" s="16">
        <f>B7-A7+1</f>
        <v>145571</v>
      </c>
      <c r="E7" s="36"/>
      <c r="F7" s="23"/>
      <c r="G7" s="37"/>
      <c r="H7" s="37"/>
      <c r="I7" s="37"/>
      <c r="J7" s="37"/>
      <c r="K7" s="38"/>
      <c r="L7" s="33"/>
      <c r="M7" s="34"/>
      <c r="N7" s="34"/>
      <c r="O7" s="35"/>
    </row>
    <row r="8" spans="1:18" ht="16.2" thickBot="1">
      <c r="A8" s="14">
        <v>1975</v>
      </c>
      <c r="B8" s="14">
        <v>2046</v>
      </c>
      <c r="C8" s="39" t="s">
        <v>15</v>
      </c>
      <c r="D8" s="40">
        <f>B8-A8+1</f>
        <v>72</v>
      </c>
      <c r="E8" s="41"/>
      <c r="J8" s="7"/>
      <c r="K8" s="42"/>
      <c r="L8" s="43"/>
      <c r="M8" s="34"/>
      <c r="P8" s="7"/>
      <c r="Q8" s="7"/>
      <c r="R8" s="7"/>
    </row>
    <row r="9" spans="1:18" ht="18.600000000000001" thickBot="1">
      <c r="A9" s="14"/>
      <c r="B9" s="14"/>
      <c r="C9" s="44" t="s">
        <v>16</v>
      </c>
      <c r="D9" s="45">
        <v>72</v>
      </c>
      <c r="E9" s="41"/>
      <c r="F9" s="46" t="s">
        <v>17</v>
      </c>
      <c r="G9" s="47"/>
      <c r="H9" s="48"/>
      <c r="I9" s="12"/>
      <c r="J9" s="49"/>
      <c r="K9" s="50"/>
      <c r="L9" s="50"/>
      <c r="O9" s="7"/>
      <c r="P9" s="7"/>
      <c r="Q9" s="7"/>
      <c r="R9" s="7"/>
    </row>
    <row r="10" spans="1:18" ht="16.2" thickBot="1">
      <c r="A10" s="14">
        <v>2</v>
      </c>
      <c r="B10" s="14">
        <v>10981</v>
      </c>
      <c r="C10" s="51" t="s">
        <v>18</v>
      </c>
      <c r="D10" s="52">
        <f>B10-A10+1</f>
        <v>10980</v>
      </c>
      <c r="E10" s="53">
        <v>2</v>
      </c>
      <c r="F10" s="54">
        <v>107</v>
      </c>
      <c r="G10" s="55">
        <f>F10-E10+1</f>
        <v>106</v>
      </c>
      <c r="H10" s="56" t="s">
        <v>19</v>
      </c>
      <c r="I10" s="56"/>
      <c r="J10" s="57"/>
      <c r="K10" s="57"/>
      <c r="L10" s="58"/>
      <c r="O10" s="7"/>
      <c r="P10" s="7"/>
      <c r="Q10" s="7"/>
      <c r="R10" s="7"/>
    </row>
    <row r="11" spans="1:18" ht="16.2" thickBot="1">
      <c r="A11" s="14"/>
      <c r="B11" s="14"/>
      <c r="C11" s="59" t="s">
        <v>20</v>
      </c>
      <c r="D11" s="52">
        <v>30</v>
      </c>
      <c r="E11" s="53">
        <v>108</v>
      </c>
      <c r="F11" s="60">
        <v>1898</v>
      </c>
      <c r="G11" s="55">
        <f>F11-E11+1</f>
        <v>1791</v>
      </c>
      <c r="H11" s="56" t="s">
        <v>21</v>
      </c>
      <c r="I11" s="56"/>
      <c r="J11" s="56"/>
      <c r="K11" s="56"/>
      <c r="L11" s="61"/>
      <c r="O11" s="7"/>
      <c r="P11" s="7"/>
      <c r="Q11" s="7"/>
      <c r="R11" s="7"/>
    </row>
    <row r="12" spans="1:18" ht="16.2" thickBot="1">
      <c r="A12" s="14">
        <v>3</v>
      </c>
      <c r="B12" s="14">
        <v>1974</v>
      </c>
      <c r="C12" s="62" t="s">
        <v>22</v>
      </c>
      <c r="D12" s="63">
        <f>B12-A12+1</f>
        <v>1972</v>
      </c>
      <c r="E12" s="53">
        <v>2</v>
      </c>
      <c r="F12" s="60">
        <v>571</v>
      </c>
      <c r="G12" s="55">
        <f>F12-E12+1</f>
        <v>570</v>
      </c>
      <c r="H12" s="64" t="s">
        <v>23</v>
      </c>
      <c r="I12" s="64"/>
      <c r="J12" s="64"/>
      <c r="K12" s="64"/>
      <c r="L12" s="56"/>
      <c r="O12" s="7"/>
      <c r="P12" s="7"/>
      <c r="Q12" s="7"/>
      <c r="R12" s="7"/>
    </row>
    <row r="13" spans="1:18" ht="16.2" thickBot="1">
      <c r="A13" s="14"/>
      <c r="B13" s="14"/>
      <c r="C13" s="65" t="s">
        <v>24</v>
      </c>
      <c r="D13" s="63">
        <v>1969</v>
      </c>
      <c r="E13" s="66">
        <v>2</v>
      </c>
      <c r="F13" s="60">
        <v>171</v>
      </c>
      <c r="G13" s="67">
        <f>F13-E13+1</f>
        <v>170</v>
      </c>
      <c r="H13" s="68" t="s">
        <v>25</v>
      </c>
      <c r="I13" s="69"/>
      <c r="J13" s="69"/>
      <c r="K13" s="69"/>
      <c r="L13" s="70"/>
      <c r="M13" s="71"/>
      <c r="N13" s="71"/>
      <c r="O13" s="71"/>
      <c r="P13" s="71"/>
      <c r="Q13" s="71"/>
      <c r="R13" s="7"/>
    </row>
    <row r="14" spans="1:18" ht="16.2" thickBot="1">
      <c r="A14" s="14">
        <v>2</v>
      </c>
      <c r="B14" s="14">
        <v>2</v>
      </c>
      <c r="C14" s="72" t="s">
        <v>26</v>
      </c>
      <c r="D14" s="16">
        <f>B14-A14+1</f>
        <v>1</v>
      </c>
      <c r="E14" s="66"/>
      <c r="F14" s="60"/>
      <c r="G14" s="73" t="s">
        <v>27</v>
      </c>
      <c r="H14" s="74"/>
      <c r="I14" s="74"/>
      <c r="J14" s="75" t="s">
        <v>28</v>
      </c>
      <c r="K14" s="74"/>
      <c r="L14" s="76"/>
      <c r="M14" s="71"/>
      <c r="N14" s="71"/>
      <c r="O14" s="77"/>
      <c r="P14" s="77"/>
      <c r="Q14" s="78"/>
      <c r="R14" s="7"/>
    </row>
    <row r="15" spans="1:18" ht="16.2" thickBot="1">
      <c r="A15" s="14"/>
      <c r="B15" s="14"/>
      <c r="C15" s="15" t="s">
        <v>29</v>
      </c>
      <c r="D15" s="16">
        <v>1</v>
      </c>
      <c r="F15" s="79" t="s">
        <v>30</v>
      </c>
      <c r="G15" s="80"/>
      <c r="H15" s="81"/>
      <c r="I15" s="82"/>
      <c r="J15" s="82"/>
      <c r="K15" s="82"/>
      <c r="L15" s="78"/>
      <c r="M15" s="78"/>
      <c r="N15" s="78"/>
      <c r="O15" s="78"/>
      <c r="P15" s="78"/>
      <c r="Q15" s="78"/>
      <c r="R15" s="7"/>
    </row>
    <row r="16" spans="1:18" ht="16.2" thickBot="1">
      <c r="A16" s="14">
        <v>2047</v>
      </c>
      <c r="B16" s="14">
        <v>3470</v>
      </c>
      <c r="C16" s="83" t="s">
        <v>31</v>
      </c>
      <c r="D16" s="84">
        <f>B16-A16+1</f>
        <v>1424</v>
      </c>
      <c r="E16" s="14">
        <v>2</v>
      </c>
      <c r="F16" s="85">
        <v>124811</v>
      </c>
      <c r="G16" s="86">
        <f>F16-E16+1</f>
        <v>124810</v>
      </c>
      <c r="H16" s="75" t="s">
        <v>32</v>
      </c>
      <c r="I16" s="61"/>
      <c r="J16" s="61"/>
      <c r="K16" s="61"/>
      <c r="L16" s="56"/>
      <c r="M16" s="87"/>
      <c r="N16" s="87"/>
      <c r="O16" s="87"/>
      <c r="P16" s="87"/>
      <c r="Q16" s="88"/>
    </row>
    <row r="17" spans="1:17" ht="16.2" thickBot="1">
      <c r="C17" s="89" t="s">
        <v>33</v>
      </c>
      <c r="D17" s="84">
        <v>1153</v>
      </c>
      <c r="E17" s="66"/>
      <c r="F17" s="8"/>
      <c r="G17" s="86">
        <v>13364</v>
      </c>
      <c r="H17" s="75" t="s">
        <v>34</v>
      </c>
      <c r="I17" s="61"/>
      <c r="J17" s="61"/>
      <c r="K17" s="61"/>
      <c r="L17" s="64"/>
      <c r="M17" s="87"/>
      <c r="N17" s="87"/>
      <c r="O17" s="87"/>
      <c r="P17" s="87"/>
      <c r="Q17" s="88"/>
    </row>
    <row r="18" spans="1:17" ht="15" thickBot="1">
      <c r="C18" s="90"/>
      <c r="D18" s="91"/>
      <c r="E18" s="66"/>
      <c r="F18" s="8"/>
      <c r="G18" s="92" t="s">
        <v>35</v>
      </c>
      <c r="H18" s="93"/>
      <c r="I18" s="94"/>
      <c r="J18" s="94"/>
      <c r="K18" s="94"/>
      <c r="L18" s="95"/>
      <c r="M18" s="87"/>
      <c r="N18" s="87"/>
      <c r="O18" s="7"/>
      <c r="P18" s="7"/>
      <c r="Q18" s="88"/>
    </row>
    <row r="19" spans="1:17" ht="17.399999999999999" customHeight="1" thickBot="1">
      <c r="C19" s="96"/>
      <c r="D19" s="97"/>
      <c r="E19" s="66"/>
      <c r="G19" s="87"/>
      <c r="H19" s="98" t="s">
        <v>36</v>
      </c>
      <c r="I19" s="99"/>
      <c r="J19" s="99"/>
      <c r="K19" s="99"/>
      <c r="L19" s="100"/>
      <c r="M19"/>
      <c r="N19"/>
    </row>
    <row r="20" spans="1:17" ht="15" thickBot="1">
      <c r="F20" s="101"/>
      <c r="G20" s="102" t="s">
        <v>37</v>
      </c>
      <c r="H20" s="94"/>
      <c r="I20" s="103"/>
      <c r="J20" s="103"/>
      <c r="K20" s="94"/>
      <c r="L20" s="12"/>
      <c r="M20"/>
      <c r="N20"/>
    </row>
    <row r="21" spans="1:17" ht="15" thickBot="1">
      <c r="G21" s="7"/>
      <c r="H21" s="7"/>
      <c r="I21" s="71"/>
      <c r="J21" s="71"/>
      <c r="K21" s="88"/>
      <c r="M21"/>
      <c r="N21"/>
    </row>
    <row r="22" spans="1:17" ht="15" thickBot="1">
      <c r="A22" s="7"/>
      <c r="B22" s="104" t="s">
        <v>38</v>
      </c>
      <c r="C22" s="105"/>
      <c r="D22" s="106">
        <v>98090</v>
      </c>
      <c r="G22" s="7"/>
      <c r="H22" s="7"/>
      <c r="I22" s="71"/>
      <c r="J22" s="71"/>
      <c r="K22" s="88"/>
      <c r="M22"/>
      <c r="N22"/>
    </row>
    <row r="23" spans="1:17" ht="16.2" thickBot="1">
      <c r="A23" s="7"/>
      <c r="B23" s="104" t="s">
        <v>39</v>
      </c>
      <c r="C23" s="105"/>
      <c r="D23" s="96">
        <v>100859</v>
      </c>
      <c r="E23" s="41"/>
      <c r="F23" s="107"/>
      <c r="M23"/>
      <c r="N23"/>
    </row>
    <row r="24" spans="1:17" ht="18.600000000000001" thickBot="1">
      <c r="A24" s="7"/>
      <c r="B24" s="108" t="s">
        <v>40</v>
      </c>
      <c r="C24" s="109"/>
      <c r="D24" s="110">
        <f>D22-D23</f>
        <v>-2769</v>
      </c>
      <c r="F24" s="111" t="s">
        <v>41</v>
      </c>
      <c r="G24" s="112"/>
      <c r="H24" s="112"/>
      <c r="I24" s="113"/>
      <c r="M24"/>
      <c r="N24"/>
    </row>
    <row r="25" spans="1:17" ht="18.600000000000001" thickBot="1">
      <c r="A25" s="7"/>
      <c r="B25" s="7"/>
      <c r="C25" s="114"/>
      <c r="D25" s="115"/>
      <c r="F25" s="116"/>
      <c r="G25" s="117" t="s">
        <v>42</v>
      </c>
      <c r="H25" s="117"/>
      <c r="I25" s="118"/>
      <c r="J25" s="119"/>
      <c r="K25" s="119"/>
      <c r="M25"/>
      <c r="N25"/>
    </row>
    <row r="26" spans="1:17" ht="15" thickBot="1">
      <c r="F26" s="8"/>
      <c r="G26" s="120" t="s">
        <v>43</v>
      </c>
      <c r="H26" s="121"/>
      <c r="I26" s="121"/>
      <c r="J26" s="122"/>
      <c r="K26" s="122"/>
      <c r="L26" s="122"/>
      <c r="M26" s="71"/>
      <c r="N26" s="71"/>
    </row>
    <row r="27" spans="1:17" ht="15" thickBot="1">
      <c r="B27" s="7"/>
      <c r="C27" s="114"/>
      <c r="D27" s="114"/>
      <c r="E27" s="96"/>
      <c r="F27" s="8"/>
      <c r="G27" s="123" t="s">
        <v>44</v>
      </c>
      <c r="H27" s="124"/>
      <c r="I27" s="124"/>
      <c r="J27" s="125"/>
      <c r="K27" s="125"/>
      <c r="L27" s="125"/>
      <c r="M27" s="71"/>
      <c r="N27" s="71"/>
    </row>
    <row r="28" spans="1:17" ht="15" thickBot="1">
      <c r="B28" s="7"/>
      <c r="C28" s="114"/>
      <c r="D28" s="114"/>
      <c r="E28" s="126"/>
      <c r="F28" s="8"/>
      <c r="G28" s="127" t="s">
        <v>45</v>
      </c>
      <c r="H28" s="128"/>
      <c r="I28" s="128"/>
      <c r="J28" s="129"/>
      <c r="K28" s="129"/>
      <c r="L28" s="129"/>
      <c r="M28" s="71"/>
      <c r="N28" s="71"/>
    </row>
    <row r="29" spans="1:17" ht="15" thickBot="1">
      <c r="B29" s="7"/>
      <c r="C29" s="114"/>
      <c r="D29" s="7"/>
      <c r="E29" s="115"/>
      <c r="F29" s="126"/>
      <c r="G29" s="130" t="s">
        <v>46</v>
      </c>
      <c r="H29" s="131"/>
      <c r="I29" s="131"/>
      <c r="J29" s="132"/>
      <c r="K29" s="133"/>
      <c r="L29" s="133"/>
      <c r="M29" s="71"/>
    </row>
    <row r="30" spans="1:17" ht="15" thickBot="1">
      <c r="B30" s="7"/>
      <c r="C30" s="114"/>
      <c r="D30" s="7"/>
      <c r="E30" s="96"/>
      <c r="F30" s="134"/>
      <c r="G30" s="135" t="s">
        <v>47</v>
      </c>
      <c r="H30" s="131"/>
      <c r="I30" s="131"/>
      <c r="J30" s="132"/>
      <c r="K30" s="133"/>
      <c r="L30" s="133"/>
      <c r="O30" s="78"/>
      <c r="P30" s="78"/>
    </row>
    <row r="31" spans="1:17" ht="15" thickBot="1">
      <c r="B31" s="7"/>
      <c r="C31" s="114"/>
      <c r="D31" s="136"/>
      <c r="E31" s="96"/>
      <c r="F31" s="96"/>
      <c r="G31" s="137" t="s">
        <v>48</v>
      </c>
      <c r="H31" s="138"/>
      <c r="I31" s="138"/>
      <c r="J31" s="138"/>
      <c r="K31" s="138"/>
      <c r="L31" s="138"/>
      <c r="O31" s="78"/>
      <c r="P31" s="78"/>
    </row>
    <row r="32" spans="1:17" ht="15" thickBot="1">
      <c r="B32" s="7"/>
      <c r="C32" s="78"/>
      <c r="D32" s="136"/>
      <c r="E32" s="96"/>
      <c r="F32" s="96"/>
      <c r="G32" s="139" t="s">
        <v>49</v>
      </c>
      <c r="H32" s="138"/>
      <c r="I32" s="138"/>
      <c r="J32" s="138"/>
      <c r="K32" s="138"/>
      <c r="L32" s="138"/>
      <c r="O32" s="78"/>
      <c r="P32" s="78"/>
    </row>
    <row r="33" spans="2:16" ht="15" thickBot="1">
      <c r="B33" s="7"/>
      <c r="C33" s="78"/>
      <c r="D33" s="134"/>
      <c r="E33" s="96"/>
      <c r="F33" s="96"/>
      <c r="G33" s="140" t="s">
        <v>50</v>
      </c>
      <c r="H33" s="141"/>
      <c r="I33" s="141"/>
      <c r="J33" s="141"/>
      <c r="K33" s="141"/>
      <c r="L33" s="141"/>
      <c r="N33" s="78"/>
      <c r="O33" s="78"/>
      <c r="P33" s="78"/>
    </row>
    <row r="34" spans="2:16" ht="15" thickBot="1">
      <c r="B34" s="7"/>
      <c r="C34" s="37"/>
      <c r="D34" s="37"/>
      <c r="E34" s="96"/>
      <c r="F34" s="96"/>
      <c r="G34" s="140" t="s">
        <v>51</v>
      </c>
      <c r="H34" s="141"/>
      <c r="I34" s="141"/>
      <c r="J34" s="141"/>
      <c r="K34" s="141"/>
      <c r="L34" s="142"/>
      <c r="M34" s="78"/>
      <c r="N34" s="78"/>
    </row>
    <row r="35" spans="2:16" ht="15" thickBot="1">
      <c r="C35" s="143"/>
      <c r="D35" s="144"/>
      <c r="E35" s="145"/>
      <c r="F35" s="96"/>
      <c r="G35" s="146" t="s">
        <v>52</v>
      </c>
      <c r="H35" s="147"/>
      <c r="I35" s="147"/>
      <c r="J35" s="147"/>
      <c r="K35" s="147"/>
      <c r="L35" s="117"/>
      <c r="M35" s="78"/>
      <c r="N35" s="78"/>
    </row>
    <row r="36" spans="2:16" ht="15" thickBot="1">
      <c r="E36" s="148"/>
      <c r="F36" s="145"/>
      <c r="G36" s="149"/>
      <c r="H36" s="61"/>
      <c r="I36" s="61"/>
      <c r="J36" s="61"/>
      <c r="K36" s="61"/>
      <c r="L36" s="93"/>
      <c r="M36" s="78"/>
      <c r="N36" s="78"/>
    </row>
    <row r="37" spans="2:16">
      <c r="E37" s="113"/>
      <c r="F37" s="150"/>
      <c r="M37" s="78"/>
      <c r="N37" s="78"/>
    </row>
    <row r="38" spans="2:16">
      <c r="E38" s="113"/>
      <c r="F38" s="150"/>
      <c r="M38" s="78"/>
      <c r="N38" s="78"/>
    </row>
    <row r="39" spans="2:16">
      <c r="E39" s="113"/>
      <c r="F39" s="150"/>
      <c r="M39" s="78"/>
      <c r="N39" s="78"/>
    </row>
    <row r="40" spans="2:16" ht="15" thickBot="1">
      <c r="E40" s="113"/>
      <c r="F40" s="150"/>
      <c r="M40" s="78"/>
    </row>
    <row r="41" spans="2:16" ht="24" thickBot="1">
      <c r="C41" s="151" t="s">
        <v>53</v>
      </c>
      <c r="D41" s="152"/>
      <c r="E41" s="113"/>
      <c r="F41" s="145"/>
    </row>
    <row r="42" spans="2:16" ht="18">
      <c r="B42" s="153" t="s">
        <v>54</v>
      </c>
      <c r="C42" s="154" t="s">
        <v>55</v>
      </c>
      <c r="D42" s="155"/>
      <c r="E42" s="113"/>
      <c r="F42" s="145"/>
    </row>
    <row r="43" spans="2:16" ht="18">
      <c r="B43" s="153" t="s">
        <v>56</v>
      </c>
      <c r="C43" s="156" t="s">
        <v>57</v>
      </c>
      <c r="D43" s="157"/>
      <c r="E43" s="114"/>
      <c r="F43" s="158"/>
    </row>
    <row r="44" spans="2:16" ht="18">
      <c r="B44" s="153" t="s">
        <v>58</v>
      </c>
      <c r="C44" s="156" t="s">
        <v>59</v>
      </c>
      <c r="D44" s="159"/>
      <c r="F44" s="38"/>
    </row>
    <row r="45" spans="2:16" ht="18">
      <c r="B45" s="153" t="s">
        <v>60</v>
      </c>
      <c r="C45" s="156" t="s">
        <v>61</v>
      </c>
      <c r="D45" s="159"/>
      <c r="F45" s="126"/>
    </row>
    <row r="46" spans="2:16" ht="19.2" customHeight="1">
      <c r="B46" s="153" t="s">
        <v>62</v>
      </c>
      <c r="C46" s="156" t="s">
        <v>63</v>
      </c>
      <c r="D46" s="160"/>
    </row>
    <row r="47" spans="2:16" ht="23.4">
      <c r="B47" s="153"/>
      <c r="C47" s="156"/>
      <c r="D47" s="160"/>
      <c r="E47" s="152"/>
    </row>
    <row r="48" spans="2:16" ht="23.4">
      <c r="B48" s="153"/>
      <c r="C48" s="156"/>
      <c r="D48" s="159"/>
      <c r="F48" s="152"/>
    </row>
    <row r="49" spans="3:18" ht="23.4">
      <c r="C49" s="161"/>
      <c r="D49" s="157"/>
      <c r="F49" s="152"/>
    </row>
    <row r="50" spans="3:18" ht="18">
      <c r="C50" s="88"/>
      <c r="D50" s="88"/>
      <c r="E50" s="162"/>
    </row>
    <row r="51" spans="3:18" ht="18">
      <c r="C51" s="88"/>
      <c r="D51" s="88"/>
      <c r="E51" s="162"/>
    </row>
    <row r="52" spans="3:18">
      <c r="C52" s="88"/>
      <c r="D52" s="88"/>
      <c r="G52" s="8"/>
    </row>
    <row r="53" spans="3:18" ht="18">
      <c r="C53" s="88"/>
      <c r="D53" s="88"/>
      <c r="E53" s="113"/>
      <c r="G53" s="161"/>
      <c r="H53" s="8"/>
      <c r="I53" s="8"/>
      <c r="J53" s="8"/>
      <c r="K53" s="163"/>
    </row>
    <row r="54" spans="3:18" ht="18">
      <c r="C54" s="88"/>
      <c r="D54" s="88"/>
      <c r="E54" s="113"/>
      <c r="F54" s="158"/>
      <c r="G54" s="161"/>
      <c r="H54" s="8"/>
      <c r="I54" s="8"/>
      <c r="J54" s="8"/>
      <c r="K54" s="163"/>
      <c r="L54" s="164"/>
      <c r="O54" s="88"/>
    </row>
    <row r="55" spans="3:18" ht="15.6">
      <c r="C55" s="88"/>
      <c r="D55" s="88"/>
      <c r="F55" s="158"/>
      <c r="G55" s="165"/>
      <c r="H55" s="165"/>
      <c r="I55" s="165"/>
      <c r="J55" s="165"/>
      <c r="K55" s="166"/>
      <c r="L55" s="164"/>
      <c r="O55" s="88"/>
    </row>
    <row r="56" spans="3:18" ht="15.6">
      <c r="E56" s="167"/>
      <c r="G56" s="88"/>
      <c r="H56" s="165"/>
      <c r="I56" s="165"/>
      <c r="J56" s="165"/>
      <c r="K56" s="163"/>
      <c r="L56" s="168"/>
      <c r="M56" s="169"/>
      <c r="O56" s="88"/>
    </row>
    <row r="57" spans="3:18" ht="18">
      <c r="E57" s="167"/>
      <c r="F57" s="165"/>
      <c r="G57" s="88"/>
      <c r="H57" s="88"/>
      <c r="I57" s="88"/>
      <c r="J57" s="88"/>
      <c r="K57" s="88"/>
      <c r="L57" s="164"/>
      <c r="O57" s="88"/>
      <c r="R57" s="159"/>
    </row>
    <row r="58" spans="3:18" ht="18">
      <c r="E58" s="167"/>
      <c r="F58" s="165"/>
      <c r="G58" s="157"/>
      <c r="H58" s="88"/>
      <c r="I58" s="88"/>
      <c r="J58" s="88"/>
      <c r="K58" s="88"/>
      <c r="L58" s="88"/>
      <c r="O58" s="88"/>
      <c r="Q58" s="159"/>
    </row>
    <row r="59" spans="3:18" ht="18">
      <c r="E59" s="167"/>
      <c r="F59" s="165"/>
      <c r="G59" s="88"/>
      <c r="H59" s="157"/>
      <c r="I59" s="157"/>
      <c r="J59" s="157"/>
      <c r="K59" s="157"/>
      <c r="L59" s="88"/>
      <c r="O59" s="88"/>
    </row>
    <row r="60" spans="3:18" ht="18">
      <c r="E60" s="167"/>
      <c r="F60" s="165"/>
      <c r="G60" s="88"/>
      <c r="H60" s="88"/>
      <c r="I60" s="88"/>
      <c r="J60" s="88"/>
      <c r="K60" s="88"/>
      <c r="L60" s="157"/>
      <c r="O60" s="88"/>
    </row>
    <row r="61" spans="3:18">
      <c r="E61" s="167"/>
      <c r="F61" s="165"/>
      <c r="G61" s="88"/>
      <c r="H61" s="88"/>
      <c r="I61" s="88"/>
      <c r="J61" s="88"/>
      <c r="K61" s="88"/>
      <c r="L61" s="88"/>
    </row>
    <row r="62" spans="3:18" ht="18">
      <c r="E62" s="170"/>
      <c r="F62" s="165"/>
      <c r="G62" s="88"/>
      <c r="H62" s="88"/>
      <c r="I62" s="88"/>
      <c r="J62" s="88"/>
      <c r="K62" s="88"/>
      <c r="L62" s="88"/>
    </row>
    <row r="63" spans="3:18" ht="18">
      <c r="F63" s="171"/>
      <c r="H63" s="88"/>
      <c r="I63" s="88"/>
      <c r="J63" s="88"/>
      <c r="K63" s="88"/>
      <c r="L63" s="88"/>
      <c r="O63" s="159"/>
      <c r="P63" s="159"/>
    </row>
    <row r="64" spans="3:18">
      <c r="L64" s="88"/>
    </row>
    <row r="65" spans="13:14" ht="18">
      <c r="N65" s="172"/>
    </row>
    <row r="66" spans="13:14" ht="18">
      <c r="M66" s="172"/>
    </row>
  </sheetData>
  <mergeCells count="8">
    <mergeCell ref="H19:L19"/>
    <mergeCell ref="C34:D34"/>
    <mergeCell ref="A1:D1"/>
    <mergeCell ref="G3:I3"/>
    <mergeCell ref="G4:I4"/>
    <mergeCell ref="G5:I5"/>
    <mergeCell ref="G6:I6"/>
    <mergeCell ref="G7:J7"/>
  </mergeCells>
  <printOptions horizontalCentered="1"/>
  <pageMargins left="0.43" right="0.2" top="0.75" bottom="0.75" header="0.3" footer="0.3"/>
  <pageSetup scale="57" orientation="portrait" horizontalDpi="4294967293" verticalDpi="0" r:id="rId1"/>
  <headerFooter>
    <oddHeader>&amp;C&amp;"-,Bold"&amp;18Butler County 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QVF Precinct Analysis</vt:lpstr>
      <vt:lpstr>Summary of findings 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</dc:creator>
  <cp:lastModifiedBy>Allison</cp:lastModifiedBy>
  <dcterms:created xsi:type="dcterms:W3CDTF">2022-10-17T19:05:11Z</dcterms:created>
  <dcterms:modified xsi:type="dcterms:W3CDTF">2022-10-17T19:06:32Z</dcterms:modified>
</cp:coreProperties>
</file>